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8" sheetId="1" r:id="rId1"/>
  </sheets>
  <calcPr calcId="145621"/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G41" i="1"/>
  <c r="F41" i="1"/>
  <c r="E41" i="1"/>
  <c r="D41" i="1"/>
  <c r="C41" i="1"/>
  <c r="H39" i="1"/>
  <c r="H38" i="1"/>
  <c r="H36" i="1"/>
  <c r="H35" i="1"/>
  <c r="H33" i="1"/>
  <c r="H32" i="1"/>
  <c r="H30" i="1"/>
  <c r="H42" i="1" s="1"/>
  <c r="H29" i="1"/>
  <c r="H41" i="1" s="1"/>
  <c r="H27" i="1"/>
  <c r="H26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<sst xmlns="http://schemas.openxmlformats.org/spreadsheetml/2006/main" count="31" uniqueCount="26">
  <si>
    <t>8 Vahinkovakuutustoiminnan vakuutuslajiryhmäkohtainen tulos</t>
  </si>
  <si>
    <t>Milj. e</t>
  </si>
  <si>
    <t>Tapaturma ja sairaus</t>
  </si>
  <si>
    <t>Moottoriajo-neuvovastuu</t>
  </si>
  <si>
    <r>
      <t>Moottori-ajoneuvot, muut</t>
    </r>
    <r>
      <rPr>
        <b/>
        <sz val="10"/>
        <color indexed="63"/>
        <rFont val="Calibri"/>
        <family val="2"/>
      </rPr>
      <t> </t>
    </r>
    <r>
      <rPr>
        <b/>
        <sz val="10"/>
        <color indexed="63"/>
        <rFont val="Arial"/>
        <family val="2"/>
      </rPr>
      <t>luokat</t>
    </r>
  </si>
  <si>
    <t>Meri, lento ja tavarankuljetus</t>
  </si>
  <si>
    <t>Palo- ja muu omai-
suusvahinko</t>
  </si>
  <si>
    <t>Vastuu</t>
  </si>
  <si>
    <t>Luotto ja takaus</t>
  </si>
  <si>
    <t>Vakuutusmaksutulo vakuutussopimuksista yhteensä, brutto</t>
  </si>
  <si>
    <t>Vakuutusmaksutuotot vakuutussopimuksista yhteensä, brutto</t>
  </si>
  <si>
    <r>
      <t xml:space="preserve">Korvauskulut, brutto </t>
    </r>
    <r>
      <rPr>
        <vertAlign val="superscript"/>
        <sz val="6"/>
        <rFont val="Arial"/>
        <family val="2"/>
      </rPr>
      <t>1)</t>
    </r>
  </si>
  <si>
    <r>
      <t xml:space="preserve">Liikekulut, brutto </t>
    </r>
    <r>
      <rPr>
        <vertAlign val="superscript"/>
        <sz val="6"/>
        <rFont val="Arial"/>
        <family val="2"/>
      </rPr>
      <t>2)</t>
    </r>
  </si>
  <si>
    <t>Jälleenvakuutustoiminnan tulos</t>
  </si>
  <si>
    <t xml:space="preserve">Vakuutustekninen tulos </t>
  </si>
  <si>
    <t>Oikeusturva</t>
  </si>
  <si>
    <t>Muut</t>
  </si>
  <si>
    <t>Ensivakuutus yhteensä</t>
  </si>
  <si>
    <t>Jälleen-vakuutus</t>
  </si>
  <si>
    <t>Eliminoinnit</t>
  </si>
  <si>
    <t>Yhteensä</t>
  </si>
  <si>
    <r>
      <t xml:space="preserve">Korvauskulut, brutto </t>
    </r>
    <r>
      <rPr>
        <vertAlign val="superscript"/>
        <sz val="6"/>
        <rFont val="Arial"/>
        <family val="2"/>
      </rPr>
      <t>1</t>
    </r>
    <r>
      <rPr>
        <vertAlign val="superscript"/>
        <sz val="10"/>
        <rFont val="Arial"/>
        <family val="2"/>
      </rPr>
      <t>)</t>
    </r>
  </si>
  <si>
    <t>Vakuutustekninen tulos</t>
  </si>
  <si>
    <t>2013</t>
  </si>
  <si>
    <t>2012</t>
  </si>
  <si>
    <t>1) Korvauskuluihin kohdistettu toimintokohtaisia liikekuluja 269 milj. euroa (271).
2) Liikekuluihin sisältyy muita vakuutusteknisiä tuottoja 28 milj. euroa (33)  ja muita vakuutusteknisiä kuluja 26 milj. euroa (30).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</si>
</sst>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Calibri"/>
      <family val="2"/>
    </font>
    <font>
      <sz val="10"/>
      <name val="Arial"/>
      <family val="2"/>
    </font>
    <font>
      <sz val="10"/>
      <color indexed="63"/>
      <name val="Arial"/>
      <family val="2"/>
    </font>
    <font>
      <vertAlign val="superscript"/>
      <sz val="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49" fontId="1" fillId="0" borderId="0" applyAlignment="0"/>
    <xf numFmtId="0" fontId="2" fillId="0" borderId="1" applyFill="0">
      <alignment horizontal="left"/>
    </xf>
    <xf numFmtId="0" fontId="2" fillId="0" borderId="1" applyFill="0">
      <alignment horizontal="right"/>
    </xf>
    <xf numFmtId="0" fontId="4" fillId="0" borderId="0" applyFill="0" applyBorder="0">
      <alignment horizontal="left"/>
    </xf>
    <xf numFmtId="49" fontId="5" fillId="2" borderId="0">
      <alignment horizontal="right"/>
    </xf>
    <xf numFmtId="49" fontId="4" fillId="0" borderId="0" applyFill="0" applyBorder="0">
      <alignment horizontal="right"/>
    </xf>
    <xf numFmtId="0" fontId="7" fillId="0" borderId="0">
      <alignment wrapText="1"/>
    </xf>
    <xf numFmtId="0" fontId="7" fillId="0" borderId="3" applyNumberFormat="0" applyFill="0" applyAlignment="0"/>
    <xf numFmtId="49" fontId="7" fillId="2" borderId="3">
      <alignment horizontal="right"/>
    </xf>
    <xf numFmtId="3" fontId="7" fillId="0" borderId="3" applyNumberFormat="0">
      <alignment horizontal="right"/>
    </xf>
    <xf numFmtId="0" fontId="11" fillId="0" borderId="0">
      <alignment wrapText="1"/>
    </xf>
    <xf numFmtId="0" fontId="4" fillId="0" borderId="0" applyNumberFormat="0" applyFont="0" applyFill="0" applyBorder="0" applyAlignment="0" applyProtection="0">
      <alignment horizontal="left"/>
    </xf>
    <xf numFmtId="0" fontId="7" fillId="0" borderId="0">
      <alignment horizontal="center" wrapText="1"/>
    </xf>
    <xf numFmtId="49" fontId="7" fillId="2" borderId="0">
      <alignment horizontal="right"/>
    </xf>
    <xf numFmtId="0" fontId="7" fillId="0" borderId="0" applyAlignment="0">
      <alignment wrapText="1"/>
    </xf>
    <xf numFmtId="0" fontId="7" fillId="0" borderId="0" applyNumberFormat="0">
      <alignment horizontal="right" wrapText="1"/>
    </xf>
    <xf numFmtId="49" fontId="12" fillId="0" borderId="2" applyBorder="0">
      <alignment horizontal="right" vertical="center"/>
    </xf>
    <xf numFmtId="0" fontId="7" fillId="0" borderId="0"/>
    <xf numFmtId="0" fontId="13" fillId="0" borderId="0" applyNumberFormat="0" applyAlignment="0"/>
    <xf numFmtId="0" fontId="14" fillId="0" borderId="0" applyAlignment="0"/>
    <xf numFmtId="0" fontId="15" fillId="0" borderId="0">
      <alignment wrapText="1"/>
    </xf>
    <xf numFmtId="49" fontId="7" fillId="0" borderId="0">
      <alignment horizontal="left"/>
    </xf>
    <xf numFmtId="0" fontId="7" fillId="0" borderId="0" applyFont="0">
      <alignment wrapText="1"/>
    </xf>
    <xf numFmtId="0" fontId="5" fillId="3" borderId="0" applyNumberFormat="0">
      <alignment horizontal="right"/>
    </xf>
    <xf numFmtId="3" fontId="5" fillId="2" borderId="0">
      <alignment horizontal="right"/>
    </xf>
    <xf numFmtId="0" fontId="4" fillId="0" borderId="0" applyNumberFormat="0" applyFont="0" applyFill="0" applyBorder="0" applyAlignment="0">
      <alignment horizontal="left"/>
    </xf>
    <xf numFmtId="0" fontId="16" fillId="0" borderId="3">
      <alignment horizontal="right"/>
    </xf>
    <xf numFmtId="0" fontId="7" fillId="0" borderId="0" applyNumberFormat="0" applyFont="0" applyFill="0" applyBorder="0" applyAlignment="0"/>
    <xf numFmtId="49" fontId="4" fillId="0" borderId="0">
      <alignment horizontal="right"/>
    </xf>
    <xf numFmtId="0" fontId="7" fillId="0" borderId="3" applyFill="0" applyAlignment="0"/>
    <xf numFmtId="4" fontId="7" fillId="2" borderId="3">
      <alignment horizontal="right"/>
    </xf>
    <xf numFmtId="0" fontId="4" fillId="0" borderId="0"/>
    <xf numFmtId="0" fontId="4" fillId="0" borderId="0" applyNumberFormat="0" applyFont="0" applyFill="0" applyBorder="0" applyAlignment="0">
      <alignment wrapText="1"/>
    </xf>
    <xf numFmtId="0" fontId="1" fillId="0" borderId="0">
      <alignment wrapText="1"/>
    </xf>
    <xf numFmtId="0" fontId="2" fillId="0" borderId="1" applyNumberFormat="0" applyFill="0">
      <alignment horizontal="center"/>
    </xf>
    <xf numFmtId="0" fontId="2" fillId="0" borderId="1" applyFill="0">
      <alignment horizontal="left"/>
    </xf>
    <xf numFmtId="4" fontId="7" fillId="3" borderId="3" applyNumberFormat="0">
      <alignment horizontal="right"/>
    </xf>
    <xf numFmtId="0" fontId="4" fillId="0" borderId="3">
      <alignment horizontal="right"/>
    </xf>
    <xf numFmtId="0" fontId="17" fillId="0" borderId="0" applyNumberFormat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7" fillId="2" borderId="3">
      <alignment horizontal="right"/>
    </xf>
    <xf numFmtId="3" fontId="7" fillId="0" borderId="3">
      <alignment horizontal="right"/>
    </xf>
  </cellStyleXfs>
  <cellXfs count="22">
    <xf numFmtId="0" fontId="0" fillId="0" borderId="0" xfId="0"/>
    <xf numFmtId="49" fontId="1" fillId="0" borderId="0" xfId="1" applyAlignment="1">
      <alignment horizontal="left"/>
    </xf>
    <xf numFmtId="49" fontId="1" fillId="0" borderId="0" xfId="1" applyAlignment="1">
      <alignment horizontal="left"/>
    </xf>
    <xf numFmtId="0" fontId="2" fillId="0" borderId="1" xfId="2" applyFill="1">
      <alignment horizontal="left"/>
    </xf>
    <xf numFmtId="0" fontId="2" fillId="0" borderId="1" xfId="3" applyFill="1" applyAlignment="1">
      <alignment horizontal="right" wrapText="1"/>
    </xf>
    <xf numFmtId="0" fontId="4" fillId="0" borderId="2" xfId="4" applyFill="1" applyBorder="1">
      <alignment horizontal="left"/>
    </xf>
    <xf numFmtId="0" fontId="4" fillId="0" borderId="0" xfId="4" applyFill="1" applyBorder="1">
      <alignment horizontal="left"/>
    </xf>
    <xf numFmtId="3" fontId="5" fillId="2" borderId="0" xfId="5" applyNumberFormat="1">
      <alignment horizontal="right"/>
    </xf>
    <xf numFmtId="3" fontId="4" fillId="0" borderId="0" xfId="6" applyNumberFormat="1" applyFill="1">
      <alignment horizontal="right"/>
    </xf>
    <xf numFmtId="0" fontId="4" fillId="0" borderId="0" xfId="4" applyFill="1" applyBorder="1">
      <alignment horizontal="left"/>
    </xf>
    <xf numFmtId="0" fontId="7" fillId="0" borderId="0" xfId="7">
      <alignment wrapText="1"/>
    </xf>
    <xf numFmtId="49" fontId="7" fillId="0" borderId="3" xfId="8" applyNumberFormat="1" applyFill="1" applyAlignment="1">
      <alignment horizontal="left"/>
    </xf>
    <xf numFmtId="3" fontId="7" fillId="2" borderId="3" xfId="9" applyNumberFormat="1">
      <alignment horizontal="right"/>
    </xf>
    <xf numFmtId="3" fontId="7" fillId="0" borderId="3" xfId="10" applyNumberFormat="1">
      <alignment horizontal="right"/>
    </xf>
    <xf numFmtId="0" fontId="0" fillId="0" borderId="0" xfId="0" quotePrefix="1"/>
    <xf numFmtId="1" fontId="0" fillId="0" borderId="0" xfId="0" applyNumberFormat="1" applyFill="1"/>
    <xf numFmtId="0" fontId="8" fillId="0" borderId="0" xfId="0" quotePrefix="1" applyNumberFormat="1" applyFont="1" applyFill="1" applyAlignment="1">
      <alignment wrapText="1"/>
    </xf>
    <xf numFmtId="0" fontId="0" fillId="0" borderId="0" xfId="0" applyFill="1"/>
    <xf numFmtId="0" fontId="9" fillId="0" borderId="0" xfId="0" applyFont="1" applyFill="1" applyAlignment="1">
      <alignment wrapText="1"/>
    </xf>
    <xf numFmtId="0" fontId="7" fillId="0" borderId="0" xfId="7">
      <alignment wrapText="1"/>
    </xf>
    <xf numFmtId="0" fontId="7" fillId="0" borderId="3" xfId="8"/>
    <xf numFmtId="0" fontId="11" fillId="0" borderId="0" xfId="11" quotePrefix="1">
      <alignment wrapText="1"/>
    </xf>
  </cellXfs>
  <cellStyles count="50">
    <cellStyle name="ar-blank" xfId="12"/>
    <cellStyle name="ar-bold" xfId="7"/>
    <cellStyle name="ar-bold-center" xfId="13"/>
    <cellStyle name="ar-bold-hilite" xfId="14"/>
    <cellStyle name="ar-bold-no-line" xfId="15"/>
    <cellStyle name="ar-bold-right" xfId="16"/>
    <cellStyle name="ar-brace-vertical-centered" xfId="17"/>
    <cellStyle name="ar-download" xfId="18"/>
    <cellStyle name="ar-h1" xfId="19"/>
    <cellStyle name="ar-h2" xfId="20"/>
    <cellStyle name="ar-h3" xfId="1"/>
    <cellStyle name="ar-h4" xfId="21"/>
    <cellStyle name="ar-h5" xfId="22"/>
    <cellStyle name="ar-h6" xfId="23"/>
    <cellStyle name="ar-hilight-right" xfId="24"/>
    <cellStyle name="ar-hilite" xfId="5"/>
    <cellStyle name="ar-hilite-pagebreak" xfId="25"/>
    <cellStyle name="ar-left" xfId="4"/>
    <cellStyle name="ar-left-pagebreak" xfId="26"/>
    <cellStyle name="ar-link-line" xfId="27"/>
    <cellStyle name="ar-pagebreak" xfId="28"/>
    <cellStyle name="ar-right" xfId="6"/>
    <cellStyle name="ar-right-no-border" xfId="29"/>
    <cellStyle name="ar-subtotal" xfId="30"/>
    <cellStyle name="ar-subtotal-hilite" xfId="31"/>
    <cellStyle name="ar-text" xfId="32"/>
    <cellStyle name="ar-text-pagebreak" xfId="33"/>
    <cellStyle name="ar-text-small" xfId="11"/>
    <cellStyle name="ar-th1" xfId="34"/>
    <cellStyle name="ar-thead" xfId="2"/>
    <cellStyle name="ar-thead-center" xfId="35"/>
    <cellStyle name="ar-thead-left" xfId="36"/>
    <cellStyle name="ar-thead-right" xfId="3"/>
    <cellStyle name="ar-total" xfId="8"/>
    <cellStyle name="ar-total-hilight-right" xfId="37"/>
    <cellStyle name="ar-total-hilite" xfId="9"/>
    <cellStyle name="ar-total-nobold" xfId="38"/>
    <cellStyle name="ar-total-right" xfId="10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44"/>
  <sheetViews>
    <sheetView tabSelected="1" view="pageBreakPreview" zoomScaleNormal="100" zoomScaleSheetLayoutView="100" workbookViewId="0">
      <selection sqref="A1:H1"/>
    </sheetView>
  </sheetViews>
  <sheetFormatPr defaultRowHeight="12.75" x14ac:dyDescent="0.2"/>
  <cols>
    <col min="1" max="1" width="47.140625" customWidth="1"/>
    <col min="2" max="8" width="1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39" thickBo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x14ac:dyDescent="0.2">
      <c r="A4" s="5" t="s">
        <v>9</v>
      </c>
      <c r="B4" s="5"/>
      <c r="C4" s="5"/>
      <c r="D4" s="5"/>
      <c r="E4" s="5"/>
      <c r="F4" s="5"/>
      <c r="G4" s="5"/>
      <c r="H4" s="5"/>
    </row>
    <row r="5" spans="1:8" x14ac:dyDescent="0.2">
      <c r="A5" s="6">
        <v>2013</v>
      </c>
      <c r="B5" s="7">
        <v>771.51947032893349</v>
      </c>
      <c r="C5" s="7">
        <v>688.54266874667712</v>
      </c>
      <c r="D5" s="7">
        <v>1333.7377735315874</v>
      </c>
      <c r="E5" s="7">
        <v>148.29056481588495</v>
      </c>
      <c r="F5" s="7">
        <v>1366.9699812868405</v>
      </c>
      <c r="G5" s="7">
        <v>216.08070259702734</v>
      </c>
      <c r="H5" s="7">
        <v>2.5580858926053489</v>
      </c>
    </row>
    <row r="6" spans="1:8" x14ac:dyDescent="0.2">
      <c r="A6" s="6">
        <v>2012</v>
      </c>
      <c r="B6" s="8">
        <v>737.68887867647049</v>
      </c>
      <c r="C6" s="8">
        <v>692.91142003676475</v>
      </c>
      <c r="D6" s="8">
        <v>1290.8111213235295</v>
      </c>
      <c r="E6" s="8">
        <v>150.25459558823528</v>
      </c>
      <c r="F6" s="8">
        <v>1366.419921875</v>
      </c>
      <c r="G6" s="8">
        <v>203.32134650735293</v>
      </c>
      <c r="H6" s="8">
        <v>3.0067784926470584</v>
      </c>
    </row>
    <row r="7" spans="1:8" x14ac:dyDescent="0.2">
      <c r="A7" s="9" t="s">
        <v>10</v>
      </c>
      <c r="B7" s="9"/>
      <c r="C7" s="9"/>
      <c r="D7" s="9"/>
      <c r="E7" s="9"/>
      <c r="F7" s="9"/>
      <c r="G7" s="9"/>
      <c r="H7" s="9"/>
    </row>
    <row r="8" spans="1:8" x14ac:dyDescent="0.2">
      <c r="A8" s="6">
        <v>2013</v>
      </c>
      <c r="B8" s="7">
        <v>757.40241328332661</v>
      </c>
      <c r="C8" s="7">
        <v>694.70875834469859</v>
      </c>
      <c r="D8" s="7">
        <v>1307.6437998532167</v>
      </c>
      <c r="E8" s="7">
        <v>146.76357782760454</v>
      </c>
      <c r="F8" s="7">
        <v>1359.4634764753473</v>
      </c>
      <c r="G8" s="7">
        <v>210.74192877534034</v>
      </c>
      <c r="H8" s="7">
        <v>2.3167072455560436</v>
      </c>
    </row>
    <row r="9" spans="1:8" x14ac:dyDescent="0.2">
      <c r="A9" s="6">
        <v>2012</v>
      </c>
      <c r="B9" s="8">
        <v>720.37534466911757</v>
      </c>
      <c r="C9" s="8">
        <v>694.41073069852939</v>
      </c>
      <c r="D9" s="8">
        <v>1248.8760340073527</v>
      </c>
      <c r="E9" s="8">
        <v>148.29262408088235</v>
      </c>
      <c r="F9" s="8">
        <v>1351.5818014705883</v>
      </c>
      <c r="G9" s="8">
        <v>203.33168658088235</v>
      </c>
      <c r="H9" s="8">
        <v>2.2598805147058818</v>
      </c>
    </row>
    <row r="10" spans="1:8" x14ac:dyDescent="0.2">
      <c r="A10" s="9" t="s">
        <v>11</v>
      </c>
      <c r="B10" s="9"/>
      <c r="C10" s="9"/>
      <c r="D10" s="9"/>
      <c r="E10" s="9"/>
      <c r="F10" s="9"/>
      <c r="G10" s="9"/>
      <c r="H10" s="9"/>
    </row>
    <row r="11" spans="1:8" x14ac:dyDescent="0.2">
      <c r="A11" s="6">
        <v>2013</v>
      </c>
      <c r="B11" s="7">
        <v>-559.57111874783288</v>
      </c>
      <c r="C11" s="7">
        <v>-508.34390754258999</v>
      </c>
      <c r="D11" s="7">
        <v>-917.85387091606719</v>
      </c>
      <c r="E11" s="7">
        <v>-93.397611216800328</v>
      </c>
      <c r="F11" s="7">
        <v>-966.35782016481357</v>
      </c>
      <c r="G11" s="7">
        <v>-105.41078799380506</v>
      </c>
      <c r="H11" s="7">
        <v>-1.0578677885393308</v>
      </c>
    </row>
    <row r="12" spans="1:8" x14ac:dyDescent="0.2">
      <c r="A12" s="6">
        <v>2012</v>
      </c>
      <c r="B12" s="8">
        <v>-476.75884650735287</v>
      </c>
      <c r="C12" s="8">
        <v>-499.19818474264707</v>
      </c>
      <c r="D12" s="8">
        <v>-911.18164062499989</v>
      </c>
      <c r="E12" s="8">
        <v>-66.436351102941174</v>
      </c>
      <c r="F12" s="8">
        <v>-1005.5252757352941</v>
      </c>
      <c r="G12" s="8">
        <v>-95.866153492647044</v>
      </c>
      <c r="H12" s="8">
        <v>-0.73736213235294112</v>
      </c>
    </row>
    <row r="13" spans="1:8" x14ac:dyDescent="0.2">
      <c r="A13" s="9" t="s">
        <v>12</v>
      </c>
      <c r="B13" s="9"/>
      <c r="C13" s="9"/>
      <c r="D13" s="9"/>
      <c r="E13" s="9"/>
      <c r="F13" s="9"/>
      <c r="G13" s="9"/>
      <c r="H13" s="9"/>
    </row>
    <row r="14" spans="1:8" x14ac:dyDescent="0.2">
      <c r="A14" s="6">
        <v>2013</v>
      </c>
      <c r="B14" s="7">
        <v>-135.34745265366035</v>
      </c>
      <c r="C14" s="7">
        <v>-144.09208520954212</v>
      </c>
      <c r="D14" s="7">
        <v>-195.1499246503779</v>
      </c>
      <c r="E14" s="7">
        <v>-25.694439989829167</v>
      </c>
      <c r="F14" s="7">
        <v>-207.38708997133676</v>
      </c>
      <c r="G14" s="7">
        <v>-31.415172781489094</v>
      </c>
      <c r="H14" s="7">
        <v>-0.27614864774277059</v>
      </c>
    </row>
    <row r="15" spans="1:8" x14ac:dyDescent="0.2">
      <c r="A15" s="6">
        <v>2012</v>
      </c>
      <c r="B15" s="8">
        <v>-125.23311121323529</v>
      </c>
      <c r="C15" s="8">
        <v>-143.52562040441174</v>
      </c>
      <c r="D15" s="8">
        <v>-190.74356617647058</v>
      </c>
      <c r="E15" s="8">
        <v>-26.160960477941174</v>
      </c>
      <c r="F15" s="8">
        <v>-208.12166819852939</v>
      </c>
      <c r="G15" s="8">
        <v>-31.421415441176467</v>
      </c>
      <c r="H15" s="8">
        <v>-0.2872242647058823</v>
      </c>
    </row>
    <row r="16" spans="1:8" x14ac:dyDescent="0.2">
      <c r="A16" s="9" t="s">
        <v>13</v>
      </c>
      <c r="B16" s="9"/>
      <c r="C16" s="9"/>
      <c r="D16" s="9"/>
      <c r="E16" s="9"/>
      <c r="F16" s="9"/>
      <c r="G16" s="9"/>
      <c r="H16" s="9"/>
    </row>
    <row r="17" spans="1:8" x14ac:dyDescent="0.2">
      <c r="A17" s="6">
        <v>2013</v>
      </c>
      <c r="B17" s="7">
        <v>-2.3082843612029329</v>
      </c>
      <c r="C17" s="7">
        <v>-1.7218385520445683</v>
      </c>
      <c r="D17" s="7">
        <v>-2.0325459744342469</v>
      </c>
      <c r="E17" s="7">
        <v>-10.15275924620328</v>
      </c>
      <c r="F17" s="7">
        <v>-81.207640947966979</v>
      </c>
      <c r="G17" s="7">
        <v>-32.238284466378481</v>
      </c>
      <c r="H17" s="7">
        <v>0</v>
      </c>
    </row>
    <row r="18" spans="1:8" x14ac:dyDescent="0.2">
      <c r="A18" s="6">
        <v>2012</v>
      </c>
      <c r="B18" s="8">
        <v>-18.125689338235293</v>
      </c>
      <c r="C18" s="8">
        <v>4.6854319852941169</v>
      </c>
      <c r="D18" s="8">
        <v>-1.8984374999999998</v>
      </c>
      <c r="E18" s="8">
        <v>-24.945657169117649</v>
      </c>
      <c r="F18" s="8">
        <v>-69.925436580882348</v>
      </c>
      <c r="G18" s="8">
        <v>-34.284581801470587</v>
      </c>
      <c r="H18" s="8">
        <v>-6.5487132352941169E-3</v>
      </c>
    </row>
    <row r="19" spans="1:8" x14ac:dyDescent="0.2">
      <c r="A19" s="10" t="s">
        <v>14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11">
        <v>2013</v>
      </c>
      <c r="B20" s="12">
        <f t="shared" ref="B20:G21" si="0">B8+B11+B14+B17</f>
        <v>60.175557520630434</v>
      </c>
      <c r="C20" s="12">
        <f t="shared" si="0"/>
        <v>40.55092704052192</v>
      </c>
      <c r="D20" s="12">
        <f t="shared" si="0"/>
        <v>192.60745831233737</v>
      </c>
      <c r="E20" s="12">
        <f t="shared" si="0"/>
        <v>17.518767374771762</v>
      </c>
      <c r="F20" s="12">
        <f t="shared" si="0"/>
        <v>104.51092539122999</v>
      </c>
      <c r="G20" s="12">
        <f t="shared" si="0"/>
        <v>41.677683533667711</v>
      </c>
      <c r="H20" s="12">
        <f>H8+H11+H14</f>
        <v>0.98269080927394215</v>
      </c>
    </row>
    <row r="21" spans="1:8" x14ac:dyDescent="0.2">
      <c r="A21" s="11">
        <v>2012</v>
      </c>
      <c r="B21" s="13">
        <f t="shared" si="0"/>
        <v>100.25769761029412</v>
      </c>
      <c r="C21" s="13">
        <f t="shared" si="0"/>
        <v>56.372357536764696</v>
      </c>
      <c r="D21" s="13">
        <f t="shared" si="0"/>
        <v>145.05238970588223</v>
      </c>
      <c r="E21" s="13">
        <f t="shared" si="0"/>
        <v>30.749655330882351</v>
      </c>
      <c r="F21" s="13">
        <f t="shared" si="0"/>
        <v>68.009420955882405</v>
      </c>
      <c r="G21" s="13">
        <f t="shared" si="0"/>
        <v>41.759535845588253</v>
      </c>
      <c r="H21" s="13">
        <f>H9+H12+H15</f>
        <v>1.2352941176470584</v>
      </c>
    </row>
    <row r="22" spans="1:8" x14ac:dyDescent="0.2">
      <c r="A22" s="14"/>
      <c r="B22" s="15"/>
      <c r="C22" s="15"/>
      <c r="D22" s="15"/>
      <c r="E22" s="15"/>
      <c r="F22" s="15"/>
      <c r="G22" s="15"/>
      <c r="H22" s="15"/>
    </row>
    <row r="23" spans="1:8" ht="26.25" thickBot="1" x14ac:dyDescent="0.25">
      <c r="A23" s="3" t="s">
        <v>1</v>
      </c>
      <c r="B23" s="4"/>
      <c r="C23" s="4" t="s">
        <v>15</v>
      </c>
      <c r="D23" s="4" t="s">
        <v>16</v>
      </c>
      <c r="E23" s="4" t="s">
        <v>17</v>
      </c>
      <c r="F23" s="4" t="s">
        <v>18</v>
      </c>
      <c r="G23" s="4" t="s">
        <v>19</v>
      </c>
      <c r="H23" s="4" t="s">
        <v>20</v>
      </c>
    </row>
    <row r="24" spans="1:8" x14ac:dyDescent="0.2">
      <c r="A24" s="16"/>
      <c r="C24" s="17"/>
      <c r="D24" s="17"/>
      <c r="E24" s="17"/>
      <c r="F24" s="17"/>
      <c r="G24" s="17"/>
      <c r="H24" s="18"/>
    </row>
    <row r="25" spans="1:8" x14ac:dyDescent="0.2">
      <c r="A25" s="9" t="s">
        <v>9</v>
      </c>
      <c r="B25" s="9"/>
      <c r="C25" s="9"/>
      <c r="D25" s="9"/>
      <c r="E25" s="9"/>
      <c r="F25" s="9"/>
      <c r="G25" s="9"/>
      <c r="H25" s="9"/>
    </row>
    <row r="26" spans="1:8" x14ac:dyDescent="0.2">
      <c r="A26" s="6">
        <v>2013</v>
      </c>
      <c r="C26" s="7">
        <v>39.862452257229378</v>
      </c>
      <c r="D26" s="7">
        <v>112.27960183421557</v>
      </c>
      <c r="E26" s="7">
        <v>4679.8413012910014</v>
      </c>
      <c r="F26" s="7">
        <v>94.21727183606481</v>
      </c>
      <c r="G26" s="7">
        <v>-5.8206005409028911</v>
      </c>
      <c r="H26" s="7">
        <f>B5+C5+D5+E5+F5+G5+H5+C26+D26+F26+G26</f>
        <v>4768.2379725861629</v>
      </c>
    </row>
    <row r="27" spans="1:8" x14ac:dyDescent="0.2">
      <c r="A27" s="6">
        <v>2012</v>
      </c>
      <c r="C27" s="8">
        <v>34.495634191176471</v>
      </c>
      <c r="D27" s="8">
        <v>117.03366268382351</v>
      </c>
      <c r="E27" s="8">
        <v>4595.9432444852937</v>
      </c>
      <c r="F27" s="8">
        <v>108.75413602941175</v>
      </c>
      <c r="G27" s="8">
        <v>-6.2452895220588234</v>
      </c>
      <c r="H27" s="8">
        <f>B6+C6+D6+E6+F6+G6+H6+C27+D27+F27+G27</f>
        <v>4698.4522058823532</v>
      </c>
    </row>
    <row r="28" spans="1:8" x14ac:dyDescent="0.2">
      <c r="A28" s="9" t="s">
        <v>10</v>
      </c>
      <c r="B28" s="9"/>
      <c r="C28" s="9"/>
      <c r="D28" s="9"/>
      <c r="E28" s="9"/>
      <c r="F28" s="9"/>
      <c r="G28" s="9"/>
      <c r="H28" s="9"/>
    </row>
    <row r="29" spans="1:8" x14ac:dyDescent="0.2">
      <c r="A29" s="6">
        <v>2013</v>
      </c>
      <c r="C29" s="7">
        <v>38.81511793532281</v>
      </c>
      <c r="D29" s="7">
        <v>113.27020565752062</v>
      </c>
      <c r="E29" s="7">
        <v>4631.1259853979336</v>
      </c>
      <c r="F29" s="7">
        <v>97.307274010078345</v>
      </c>
      <c r="G29" s="7">
        <v>-5.8206005409028911</v>
      </c>
      <c r="H29" s="7">
        <f>B8+C8+D8+E8+F8+G8+H8+C29+D29+F29+G29</f>
        <v>4722.6126588671086</v>
      </c>
    </row>
    <row r="30" spans="1:8" x14ac:dyDescent="0.2">
      <c r="A30" s="6">
        <v>2012</v>
      </c>
      <c r="C30" s="8">
        <v>33.740234375</v>
      </c>
      <c r="D30" s="8">
        <v>115.80238970588233</v>
      </c>
      <c r="E30" s="8">
        <v>4518.6740579044108</v>
      </c>
      <c r="F30" s="8">
        <v>106.45013786764706</v>
      </c>
      <c r="G30" s="8">
        <v>-5.9694393382352935</v>
      </c>
      <c r="H30" s="8">
        <f>B9+C9+D9+E9+F9+G9+H9+C30+D30+F30+G30</f>
        <v>4619.1514246323522</v>
      </c>
    </row>
    <row r="31" spans="1:8" ht="14.25" x14ac:dyDescent="0.2">
      <c r="A31" s="9" t="s">
        <v>21</v>
      </c>
      <c r="B31" s="9"/>
      <c r="C31" s="9"/>
      <c r="D31" s="9"/>
      <c r="E31" s="9"/>
      <c r="F31" s="9"/>
      <c r="G31" s="9"/>
      <c r="H31" s="9"/>
    </row>
    <row r="32" spans="1:8" x14ac:dyDescent="0.2">
      <c r="A32" s="6">
        <v>2013</v>
      </c>
      <c r="C32" s="7">
        <v>-25.703391246157047</v>
      </c>
      <c r="D32" s="7">
        <v>-47.952619002103539</v>
      </c>
      <c r="E32" s="7">
        <v>-3225.6489946187094</v>
      </c>
      <c r="F32" s="7">
        <v>-55.970470909132928</v>
      </c>
      <c r="G32" s="7">
        <v>6.0415847992418108</v>
      </c>
      <c r="H32" s="7">
        <f>B11+C11+D11+E11+F11+G11+H11+C32+D32+F32+G32</f>
        <v>-3275.5778807286001</v>
      </c>
    </row>
    <row r="33" spans="1:8" x14ac:dyDescent="0.2">
      <c r="A33" s="6">
        <v>2012</v>
      </c>
      <c r="C33" s="8">
        <v>-24.465533088235293</v>
      </c>
      <c r="D33" s="8">
        <v>-169.57582720588235</v>
      </c>
      <c r="E33" s="8">
        <v>-3249.7450597426468</v>
      </c>
      <c r="F33" s="8">
        <v>-100.04216452205883</v>
      </c>
      <c r="G33" s="8">
        <v>4.4673713235294112</v>
      </c>
      <c r="H33" s="8">
        <f>B12+C12+D12+E12+F12+G12+H12+C33+D33+F33+G33</f>
        <v>-3345.3199678308824</v>
      </c>
    </row>
    <row r="34" spans="1:8" x14ac:dyDescent="0.2">
      <c r="A34" s="9" t="s">
        <v>12</v>
      </c>
      <c r="B34" s="9"/>
      <c r="C34" s="9"/>
      <c r="D34" s="9"/>
      <c r="E34" s="9"/>
      <c r="F34" s="9"/>
      <c r="G34" s="9"/>
      <c r="H34" s="9"/>
    </row>
    <row r="35" spans="1:8" x14ac:dyDescent="0.2">
      <c r="A35" s="6">
        <v>2013</v>
      </c>
      <c r="C35" s="7">
        <v>-6.7537085596726829</v>
      </c>
      <c r="D35" s="7">
        <v>-14.275025869720993</v>
      </c>
      <c r="E35" s="7">
        <v>-760.39104833337171</v>
      </c>
      <c r="F35" s="7">
        <v>-23.80860282702665</v>
      </c>
      <c r="G35" s="7">
        <v>10.777836850743164</v>
      </c>
      <c r="H35" s="7">
        <f>B14+C14+D14+E14+F14+G14+H14+C35+D35+F35+G35</f>
        <v>-773.42181430965536</v>
      </c>
    </row>
    <row r="36" spans="1:8" x14ac:dyDescent="0.2">
      <c r="A36" s="6">
        <v>2012</v>
      </c>
      <c r="C36" s="8">
        <v>-6.095703125</v>
      </c>
      <c r="D36" s="8">
        <v>-10.272977941176469</v>
      </c>
      <c r="E36" s="8">
        <v>-741.86224724264696</v>
      </c>
      <c r="F36" s="8">
        <v>-25.768497242647054</v>
      </c>
      <c r="G36" s="8">
        <v>12.913602941176471</v>
      </c>
      <c r="H36" s="8">
        <f>B15+C15+D15+E15+F15+G15+H15+C36+D36+F36+G36</f>
        <v>-754.71714154411745</v>
      </c>
    </row>
    <row r="37" spans="1:8" x14ac:dyDescent="0.2">
      <c r="A37" s="9" t="s">
        <v>13</v>
      </c>
      <c r="B37" s="9"/>
      <c r="C37" s="9"/>
      <c r="D37" s="9"/>
      <c r="E37" s="9"/>
      <c r="F37" s="9"/>
      <c r="G37" s="9"/>
      <c r="H37" s="9"/>
    </row>
    <row r="38" spans="1:8" x14ac:dyDescent="0.2">
      <c r="A38" s="6">
        <v>2013</v>
      </c>
      <c r="C38" s="7">
        <v>-7.2058551582256526E-4</v>
      </c>
      <c r="D38" s="7">
        <v>-14.114224166108038</v>
      </c>
      <c r="E38" s="7">
        <v>-143.77629829985437</v>
      </c>
      <c r="F38" s="7">
        <v>-1.7056196042624985</v>
      </c>
      <c r="G38" s="7">
        <v>5.8812787499133163</v>
      </c>
      <c r="H38" s="7">
        <f>D38+F38+G38+B17+C17+D17+E17+F17+G17</f>
        <v>-139.59991856868771</v>
      </c>
    </row>
    <row r="39" spans="1:8" x14ac:dyDescent="0.2">
      <c r="A39" s="6">
        <v>2012</v>
      </c>
      <c r="C39" s="8">
        <v>2.2977941176470588E-4</v>
      </c>
      <c r="D39" s="8">
        <v>98.674287683823522</v>
      </c>
      <c r="E39" s="8">
        <v>-45.826171874999993</v>
      </c>
      <c r="F39" s="8">
        <v>6.5461856617647056</v>
      </c>
      <c r="G39" s="8">
        <v>5.6593520220588234</v>
      </c>
      <c r="H39" s="8">
        <f>D39+F39+G39+B18+C18+D18+E18+F18+G18</f>
        <v>-33.614545036764703</v>
      </c>
    </row>
    <row r="40" spans="1:8" x14ac:dyDescent="0.2">
      <c r="A40" s="19" t="s">
        <v>22</v>
      </c>
      <c r="B40" s="19"/>
      <c r="C40" s="19"/>
      <c r="D40" s="19"/>
      <c r="E40" s="19"/>
      <c r="F40" s="19"/>
      <c r="G40" s="19"/>
      <c r="H40" s="19"/>
    </row>
    <row r="41" spans="1:8" x14ac:dyDescent="0.2">
      <c r="A41" s="11" t="s">
        <v>23</v>
      </c>
      <c r="B41" s="20"/>
      <c r="C41" s="12">
        <f t="shared" ref="C41:H42" si="1">C29+C32+C35+C38</f>
        <v>6.3572975439772579</v>
      </c>
      <c r="D41" s="12">
        <f t="shared" si="1"/>
        <v>36.928336619588045</v>
      </c>
      <c r="E41" s="12">
        <f t="shared" si="1"/>
        <v>501.30964414599816</v>
      </c>
      <c r="F41" s="12">
        <f t="shared" si="1"/>
        <v>15.822580669656269</v>
      </c>
      <c r="G41" s="12">
        <f t="shared" si="1"/>
        <v>16.880099858995401</v>
      </c>
      <c r="H41" s="12">
        <f t="shared" si="1"/>
        <v>534.01304526016543</v>
      </c>
    </row>
    <row r="42" spans="1:8" x14ac:dyDescent="0.2">
      <c r="A42" s="11" t="s">
        <v>24</v>
      </c>
      <c r="B42" s="20"/>
      <c r="C42" s="13">
        <f t="shared" si="1"/>
        <v>3.179227941176471</v>
      </c>
      <c r="D42" s="13">
        <f t="shared" si="1"/>
        <v>34.627872242647044</v>
      </c>
      <c r="E42" s="13">
        <f t="shared" si="1"/>
        <v>481.240579044117</v>
      </c>
      <c r="F42" s="13">
        <f t="shared" si="1"/>
        <v>-12.814338235294116</v>
      </c>
      <c r="G42" s="13">
        <f t="shared" si="1"/>
        <v>17.070886948529413</v>
      </c>
      <c r="H42" s="13">
        <f t="shared" si="1"/>
        <v>485.49977022058766</v>
      </c>
    </row>
    <row r="43" spans="1:8" ht="51.75" customHeight="1" x14ac:dyDescent="0.2">
      <c r="A43" s="21" t="s">
        <v>25</v>
      </c>
      <c r="B43" s="21"/>
      <c r="C43" s="21"/>
      <c r="D43" s="21"/>
      <c r="E43" s="21"/>
      <c r="F43" s="21"/>
      <c r="G43" s="21"/>
      <c r="H43" s="21"/>
    </row>
    <row r="44" spans="1:8" ht="22.5" customHeight="1" x14ac:dyDescent="0.2">
      <c r="A44" s="21"/>
      <c r="B44" s="21"/>
      <c r="C44" s="21"/>
      <c r="D44" s="21"/>
      <c r="E44" s="21"/>
      <c r="F44" s="21"/>
      <c r="G44" s="21"/>
      <c r="H44" s="21"/>
    </row>
  </sheetData>
  <mergeCells count="14">
    <mergeCell ref="A43:H43"/>
    <mergeCell ref="A44:H44"/>
    <mergeCell ref="A25:H25"/>
    <mergeCell ref="A28:H28"/>
    <mergeCell ref="A31:H31"/>
    <mergeCell ref="A34:H34"/>
    <mergeCell ref="A37:H37"/>
    <mergeCell ref="A40:H40"/>
    <mergeCell ref="A1:H1"/>
    <mergeCell ref="A4:H4"/>
    <mergeCell ref="A7:H7"/>
    <mergeCell ref="A10:H10"/>
    <mergeCell ref="A13:H13"/>
    <mergeCell ref="A16:H16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Liite 8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2014-03-03T15:16:54Z</dcterms:created>
  <dcterms:modified xsi:type="dcterms:W3CDTF">2014-03-03T15:16:54Z</dcterms:modified>
</cp:coreProperties>
</file>