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Liite 32" sheetId="1" r:id="rId1"/>
  </sheets>
  <calcPr calcId="145621"/>
</workbook>
</file>

<file path=xl/calcChain.xml><?xml version="1.0" encoding="utf-8"?>
<calcChain xmlns="http://schemas.openxmlformats.org/spreadsheetml/2006/main">
  <c r="F31" i="1" l="1"/>
  <c r="F34" i="1" s="1"/>
  <c r="E31" i="1"/>
  <c r="F24" i="1"/>
  <c r="E24" i="1"/>
  <c r="E25" i="1" s="1"/>
  <c r="F23" i="1"/>
  <c r="F25" i="1" s="1"/>
  <c r="F12" i="1"/>
  <c r="E12" i="1"/>
  <c r="E35" i="1" l="1"/>
  <c r="E42" i="1" s="1"/>
  <c r="F35" i="1"/>
  <c r="F42" i="1" s="1"/>
  <c r="E34" i="1"/>
</calcChain>
</file>

<file path=xl/sharedStrings.xml><?xml version="1.0" encoding="utf-8"?>
<sst xmlns="http://schemas.openxmlformats.org/spreadsheetml/2006/main" count="33" uniqueCount="25">
  <si>
    <t>32 Muut velat</t>
  </si>
  <si>
    <t>Vahinkovakuutustoiminta</t>
  </si>
  <si>
    <t>Milj. e</t>
  </si>
  <si>
    <t>Velat ensivakuutustoiminnasta</t>
  </si>
  <si>
    <t>Velat jälleenvakuutustoiminnasta</t>
  </si>
  <si>
    <t>Potilasvakuutuksiin liittyvät velat</t>
  </si>
  <si>
    <t>Verovelat</t>
  </si>
  <si>
    <t xml:space="preserve">Siirtovelat </t>
  </si>
  <si>
    <t xml:space="preserve">Muut </t>
  </si>
  <si>
    <t>Vahinkovakuutustoiminnan muut velat yhteensä</t>
  </si>
  <si>
    <t>Muista veloista pitkäaikaisten osuus on 57 milj. euroa (45).
Erä Muut sisältää mm. ennakonpidätysvelat sekä velat tapaturmavakuutuksen ja eläke-etuuksien perusteella maksettavista sosiaalikuluista, vakuutusmaksuverot sekä muut siirtovelat.</t>
  </si>
  <si>
    <t>Henkivakuutustoiminta</t>
  </si>
  <si>
    <t>Korot</t>
  </si>
  <si>
    <t>Verot</t>
  </si>
  <si>
    <t>Kauppahintavelat</t>
  </si>
  <si>
    <t>Saadut vakuudet</t>
  </si>
  <si>
    <t>Henkivakuutustoiminnan muut velat yhteensä</t>
  </si>
  <si>
    <t>Erä Saadut vakuudet sisältää johdannaiskaupasta ja osakelainauksesta syntyvän vakuusvaatimuksen vakuudeksi hyväksyttävät varat. Erä Muut sisältää mm. ennakonpidätys- ja sosiaaliturvamaksuvelat, ostovelat sekä velat yhteistoimintayhtiöille.</t>
  </si>
  <si>
    <t>Omistusyhteisö</t>
  </si>
  <si>
    <t>Johdannaiskaupan vakuudet</t>
  </si>
  <si>
    <t>Osingonjakovelka</t>
  </si>
  <si>
    <t>Omistusyhteisön muut velat yhteensä</t>
  </si>
  <si>
    <t>Erä Muut sisältää mm. kannustinjärjestelmiin ja suoritepalkkioihin liittyvät varaukset.</t>
  </si>
  <si>
    <t>Segmenttien väliset eliminoinnit</t>
  </si>
  <si>
    <t>Konserni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</si>
</sst>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49" fontId="1" fillId="0" borderId="0" applyAlignment="0"/>
    <xf numFmtId="0" fontId="4" fillId="0" borderId="0">
      <alignment wrapText="1"/>
    </xf>
    <xf numFmtId="0" fontId="5" fillId="0" borderId="1" applyFill="0">
      <alignment horizontal="left"/>
    </xf>
    <xf numFmtId="0" fontId="5" fillId="0" borderId="1" applyFill="0">
      <alignment horizontal="right"/>
    </xf>
    <xf numFmtId="0" fontId="6" fillId="0" borderId="0" applyFill="0" applyBorder="0">
      <alignment horizontal="left"/>
    </xf>
    <xf numFmtId="49" fontId="7" fillId="2" borderId="0">
      <alignment horizontal="right"/>
    </xf>
    <xf numFmtId="49" fontId="6" fillId="0" borderId="0" applyFill="0" applyBorder="0">
      <alignment horizontal="right"/>
    </xf>
    <xf numFmtId="0" fontId="3" fillId="0" borderId="2" applyNumberFormat="0" applyFill="0" applyAlignment="0"/>
    <xf numFmtId="49" fontId="3" fillId="2" borderId="2">
      <alignment horizontal="right"/>
    </xf>
    <xf numFmtId="3" fontId="3" fillId="0" borderId="2" applyNumberFormat="0">
      <alignment horizontal="right"/>
    </xf>
    <xf numFmtId="0" fontId="6" fillId="0" borderId="0"/>
    <xf numFmtId="0" fontId="6" fillId="0" borderId="0" applyNumberFormat="0" applyFont="0" applyFill="0" applyBorder="0" applyAlignment="0" applyProtection="0">
      <alignment horizontal="left"/>
    </xf>
    <xf numFmtId="0" fontId="3" fillId="0" borderId="0">
      <alignment wrapText="1"/>
    </xf>
    <xf numFmtId="0" fontId="3" fillId="0" borderId="0">
      <alignment horizontal="center" wrapText="1"/>
    </xf>
    <xf numFmtId="49" fontId="3" fillId="2" borderId="0">
      <alignment horizontal="right"/>
    </xf>
    <xf numFmtId="0" fontId="3" fillId="0" borderId="0" applyAlignment="0">
      <alignment wrapText="1"/>
    </xf>
    <xf numFmtId="0" fontId="3" fillId="0" borderId="0" applyNumberFormat="0">
      <alignment horizontal="right" wrapText="1"/>
    </xf>
    <xf numFmtId="49" fontId="8" fillId="0" borderId="3" applyBorder="0">
      <alignment horizontal="right" vertical="center"/>
    </xf>
    <xf numFmtId="0" fontId="3" fillId="0" borderId="0"/>
    <xf numFmtId="0" fontId="9" fillId="0" borderId="0" applyNumberFormat="0" applyAlignment="0"/>
    <xf numFmtId="0" fontId="10" fillId="0" borderId="0" applyAlignment="0"/>
    <xf numFmtId="49" fontId="3" fillId="0" borderId="0">
      <alignment horizontal="left"/>
    </xf>
    <xf numFmtId="0" fontId="3" fillId="0" borderId="0" applyFont="0">
      <alignment wrapText="1"/>
    </xf>
    <xf numFmtId="0" fontId="7" fillId="3" borderId="0" applyNumberFormat="0">
      <alignment horizontal="right"/>
    </xf>
    <xf numFmtId="3" fontId="7" fillId="2" borderId="0">
      <alignment horizontal="right"/>
    </xf>
    <xf numFmtId="0" fontId="6" fillId="0" borderId="0" applyNumberFormat="0" applyFont="0" applyFill="0" applyBorder="0" applyAlignment="0">
      <alignment horizontal="left"/>
    </xf>
    <xf numFmtId="0" fontId="11" fillId="0" borderId="2">
      <alignment horizontal="right"/>
    </xf>
    <xf numFmtId="0" fontId="3" fillId="0" borderId="0" applyNumberFormat="0" applyFont="0" applyFill="0" applyBorder="0" applyAlignment="0"/>
    <xf numFmtId="49" fontId="6" fillId="0" borderId="0">
      <alignment horizontal="right"/>
    </xf>
    <xf numFmtId="0" fontId="3" fillId="0" borderId="2" applyFill="0" applyAlignment="0"/>
    <xf numFmtId="4" fontId="3" fillId="2" borderId="2">
      <alignment horizontal="right"/>
    </xf>
    <xf numFmtId="0" fontId="6" fillId="0" borderId="0" applyNumberFormat="0" applyFont="0" applyFill="0" applyBorder="0" applyAlignment="0">
      <alignment wrapText="1"/>
    </xf>
    <xf numFmtId="0" fontId="12" fillId="0" borderId="0">
      <alignment wrapText="1"/>
    </xf>
    <xf numFmtId="0" fontId="1" fillId="0" borderId="0">
      <alignment wrapText="1"/>
    </xf>
    <xf numFmtId="0" fontId="5" fillId="0" borderId="1" applyNumberFormat="0" applyFill="0">
      <alignment horizontal="center"/>
    </xf>
    <xf numFmtId="0" fontId="5" fillId="0" borderId="1" applyFill="0">
      <alignment horizontal="left"/>
    </xf>
    <xf numFmtId="4" fontId="3" fillId="3" borderId="2" applyNumberFormat="0">
      <alignment horizontal="right"/>
    </xf>
    <xf numFmtId="0" fontId="6" fillId="0" borderId="2">
      <alignment horizontal="right"/>
    </xf>
    <xf numFmtId="0" fontId="13" fillId="0" borderId="0" applyNumberFormat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3" fillId="2" borderId="2">
      <alignment horizontal="right"/>
    </xf>
    <xf numFmtId="3" fontId="3" fillId="0" borderId="2">
      <alignment horizontal="right"/>
    </xf>
  </cellStyleXfs>
  <cellXfs count="25">
    <xf numFmtId="0" fontId="0" fillId="0" borderId="0" xfId="0"/>
    <xf numFmtId="49" fontId="1" fillId="0" borderId="0" xfId="1" applyAlignment="1">
      <alignment horizontal="left"/>
    </xf>
    <xf numFmtId="0" fontId="2" fillId="0" borderId="0" xfId="0" applyFont="1" applyFill="1"/>
    <xf numFmtId="0" fontId="3" fillId="0" borderId="0" xfId="0" applyFont="1"/>
    <xf numFmtId="0" fontId="4" fillId="0" borderId="0" xfId="2">
      <alignment wrapText="1"/>
    </xf>
    <xf numFmtId="0" fontId="5" fillId="0" borderId="1" xfId="3" applyFill="1">
      <alignment horizontal="left"/>
    </xf>
    <xf numFmtId="0" fontId="5" fillId="0" borderId="1" xfId="3">
      <alignment horizontal="left"/>
    </xf>
    <xf numFmtId="0" fontId="5" fillId="0" borderId="1" xfId="4" quotePrefix="1">
      <alignment horizontal="right"/>
    </xf>
    <xf numFmtId="0" fontId="6" fillId="0" borderId="0" xfId="5" applyAlignment="1">
      <alignment horizontal="left" indent="3"/>
    </xf>
    <xf numFmtId="3" fontId="7" fillId="2" borderId="0" xfId="6" applyNumberFormat="1">
      <alignment horizontal="right"/>
    </xf>
    <xf numFmtId="3" fontId="6" fillId="0" borderId="0" xfId="7" applyNumberFormat="1" applyFill="1">
      <alignment horizontal="right"/>
    </xf>
    <xf numFmtId="3" fontId="7" fillId="2" borderId="0" xfId="6" quotePrefix="1" applyNumberFormat="1">
      <alignment horizontal="right"/>
    </xf>
    <xf numFmtId="3" fontId="6" fillId="0" borderId="0" xfId="7" quotePrefix="1" applyNumberFormat="1" applyFill="1">
      <alignment horizontal="right"/>
    </xf>
    <xf numFmtId="3" fontId="6" fillId="0" borderId="0" xfId="7" applyNumberFormat="1" applyFill="1" applyBorder="1">
      <alignment horizontal="right"/>
    </xf>
    <xf numFmtId="0" fontId="3" fillId="0" borderId="2" xfId="8" applyAlignment="1"/>
    <xf numFmtId="0" fontId="3" fillId="0" borderId="2" xfId="8"/>
    <xf numFmtId="3" fontId="3" fillId="2" borderId="2" xfId="9" applyNumberFormat="1">
      <alignment horizontal="right"/>
    </xf>
    <xf numFmtId="3" fontId="3" fillId="0" borderId="2" xfId="10" applyNumberFormat="1">
      <alignment horizontal="right"/>
    </xf>
    <xf numFmtId="0" fontId="6" fillId="0" borderId="0" xfId="11" applyAlignment="1">
      <alignment wrapText="1"/>
    </xf>
    <xf numFmtId="0" fontId="6" fillId="0" borderId="0" xfId="11"/>
    <xf numFmtId="0" fontId="0" fillId="0" borderId="0" xfId="0" applyAlignment="1"/>
    <xf numFmtId="0" fontId="6" fillId="0" borderId="0" xfId="0" applyFont="1"/>
    <xf numFmtId="0" fontId="0" fillId="0" borderId="0" xfId="0" applyBorder="1"/>
    <xf numFmtId="0" fontId="6" fillId="0" borderId="0" xfId="0" applyFont="1" applyAlignment="1"/>
    <xf numFmtId="0" fontId="6" fillId="0" borderId="0" xfId="5">
      <alignment horizontal="left"/>
    </xf>
  </cellXfs>
  <cellStyles count="50">
    <cellStyle name="ar-blank" xfId="12"/>
    <cellStyle name="ar-bold" xfId="13"/>
    <cellStyle name="ar-bold-center" xfId="14"/>
    <cellStyle name="ar-bold-hilite" xfId="15"/>
    <cellStyle name="ar-bold-no-line" xfId="16"/>
    <cellStyle name="ar-bold-right" xfId="17"/>
    <cellStyle name="ar-brace-vertical-centered" xfId="18"/>
    <cellStyle name="ar-download" xfId="19"/>
    <cellStyle name="ar-h1" xfId="20"/>
    <cellStyle name="ar-h2" xfId="21"/>
    <cellStyle name="ar-h3" xfId="1"/>
    <cellStyle name="ar-h4" xfId="2"/>
    <cellStyle name="ar-h5" xfId="22"/>
    <cellStyle name="ar-h6" xfId="23"/>
    <cellStyle name="ar-hilight-right" xfId="24"/>
    <cellStyle name="ar-hilite" xfId="6"/>
    <cellStyle name="ar-hilite-pagebreak" xfId="25"/>
    <cellStyle name="ar-left" xfId="5"/>
    <cellStyle name="ar-left-pagebreak" xfId="26"/>
    <cellStyle name="ar-link-line" xfId="27"/>
    <cellStyle name="ar-pagebreak" xfId="28"/>
    <cellStyle name="ar-right" xfId="7"/>
    <cellStyle name="ar-right-no-border" xfId="29"/>
    <cellStyle name="ar-subtotal" xfId="30"/>
    <cellStyle name="ar-subtotal-hilite" xfId="31"/>
    <cellStyle name="ar-text" xfId="11"/>
    <cellStyle name="ar-text-pagebreak" xfId="32"/>
    <cellStyle name="ar-text-small" xfId="33"/>
    <cellStyle name="ar-th1" xfId="34"/>
    <cellStyle name="ar-thead" xfId="3"/>
    <cellStyle name="ar-thead-center" xfId="35"/>
    <cellStyle name="ar-thead-left" xfId="36"/>
    <cellStyle name="ar-thead-right" xfId="4"/>
    <cellStyle name="ar-total" xfId="8"/>
    <cellStyle name="ar-total-hilight-right" xfId="37"/>
    <cellStyle name="ar-total-hilite" xfId="9"/>
    <cellStyle name="ar-total-nobold" xfId="38"/>
    <cellStyle name="ar-total-right" xfId="10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F42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42578125" customWidth="1"/>
    <col min="2" max="4" width="3" customWidth="1"/>
    <col min="5" max="6" width="13.5703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">
      <c r="A2" s="2"/>
      <c r="B2" s="3"/>
      <c r="C2" s="3"/>
    </row>
    <row r="3" spans="1:6" ht="15" x14ac:dyDescent="0.25">
      <c r="A3" s="4" t="s">
        <v>1</v>
      </c>
      <c r="B3" s="4"/>
      <c r="C3" s="4"/>
      <c r="D3" s="4"/>
      <c r="E3" s="4"/>
      <c r="F3" s="4"/>
    </row>
    <row r="4" spans="1:6" x14ac:dyDescent="0.2">
      <c r="A4" s="2"/>
      <c r="B4" s="2"/>
      <c r="C4" s="2"/>
      <c r="D4" s="2"/>
      <c r="E4" s="2"/>
      <c r="F4" s="2"/>
    </row>
    <row r="5" spans="1:6" ht="13.5" thickBot="1" x14ac:dyDescent="0.25">
      <c r="A5" s="5" t="s">
        <v>2</v>
      </c>
      <c r="B5" s="6"/>
      <c r="C5" s="6"/>
      <c r="D5" s="6"/>
      <c r="E5" s="7">
        <v>2013</v>
      </c>
      <c r="F5" s="7">
        <v>2012</v>
      </c>
    </row>
    <row r="6" spans="1:6" x14ac:dyDescent="0.2">
      <c r="A6" s="8" t="s">
        <v>3</v>
      </c>
      <c r="E6" s="9">
        <v>148.28123500000001</v>
      </c>
      <c r="F6" s="10">
        <v>149.48591726870194</v>
      </c>
    </row>
    <row r="7" spans="1:6" x14ac:dyDescent="0.2">
      <c r="A7" s="8" t="s">
        <v>4</v>
      </c>
      <c r="E7" s="11">
        <v>49.109893329999998</v>
      </c>
      <c r="F7" s="12">
        <v>103.05962176648801</v>
      </c>
    </row>
    <row r="8" spans="1:6" x14ac:dyDescent="0.2">
      <c r="A8" s="8" t="s">
        <v>5</v>
      </c>
      <c r="E8" s="9">
        <v>67.992000000000004</v>
      </c>
      <c r="F8" s="13">
        <v>54.598999999999997</v>
      </c>
    </row>
    <row r="9" spans="1:6" x14ac:dyDescent="0.2">
      <c r="A9" s="8" t="s">
        <v>6</v>
      </c>
      <c r="E9" s="9">
        <v>112.71506258525133</v>
      </c>
      <c r="F9" s="13">
        <v>175.69195917035654</v>
      </c>
    </row>
    <row r="10" spans="1:6" x14ac:dyDescent="0.2">
      <c r="A10" s="8" t="s">
        <v>7</v>
      </c>
      <c r="E10" s="9">
        <v>197.30536860000001</v>
      </c>
      <c r="F10" s="10">
        <v>199.31675110696807</v>
      </c>
    </row>
    <row r="11" spans="1:6" x14ac:dyDescent="0.2">
      <c r="A11" s="8" t="s">
        <v>8</v>
      </c>
      <c r="E11" s="9">
        <v>118.98348837900426</v>
      </c>
      <c r="F11" s="13">
        <v>125.05621187135864</v>
      </c>
    </row>
    <row r="12" spans="1:6" x14ac:dyDescent="0.2">
      <c r="A12" s="14" t="s">
        <v>9</v>
      </c>
      <c r="B12" s="15"/>
      <c r="C12" s="15"/>
      <c r="D12" s="15"/>
      <c r="E12" s="16">
        <f>SUM(E6:E11)</f>
        <v>694.3870478942556</v>
      </c>
      <c r="F12" s="17">
        <f>SUM(F6:F11)</f>
        <v>807.20946118387326</v>
      </c>
    </row>
    <row r="13" spans="1:6" ht="39" customHeight="1" x14ac:dyDescent="0.2">
      <c r="A13" s="18" t="s">
        <v>10</v>
      </c>
      <c r="B13" s="19"/>
      <c r="C13" s="19"/>
      <c r="D13" s="19"/>
      <c r="E13" s="19"/>
      <c r="F13" s="19"/>
    </row>
    <row r="14" spans="1:6" x14ac:dyDescent="0.2">
      <c r="A14" s="2"/>
      <c r="B14" s="20"/>
      <c r="E14" s="21"/>
    </row>
    <row r="15" spans="1:6" ht="15" x14ac:dyDescent="0.25">
      <c r="A15" s="4" t="s">
        <v>11</v>
      </c>
      <c r="B15" s="4"/>
      <c r="C15" s="4"/>
      <c r="D15" s="4"/>
      <c r="E15" s="4"/>
      <c r="F15" s="4"/>
    </row>
    <row r="16" spans="1:6" x14ac:dyDescent="0.2">
      <c r="A16" s="2"/>
    </row>
    <row r="17" spans="1:6" ht="13.5" thickBot="1" x14ac:dyDescent="0.25">
      <c r="A17" s="5" t="s">
        <v>2</v>
      </c>
      <c r="B17" s="6"/>
      <c r="C17" s="6"/>
      <c r="D17" s="6"/>
      <c r="E17" s="7">
        <v>2013</v>
      </c>
      <c r="F17" s="7">
        <v>2012</v>
      </c>
    </row>
    <row r="18" spans="1:6" x14ac:dyDescent="0.2">
      <c r="A18" s="8" t="s">
        <v>12</v>
      </c>
      <c r="B18" s="22"/>
      <c r="C18" s="22"/>
      <c r="E18" s="9">
        <v>7.0902164799999996</v>
      </c>
      <c r="F18" s="10">
        <v>9.3536000999999995</v>
      </c>
    </row>
    <row r="19" spans="1:6" x14ac:dyDescent="0.2">
      <c r="A19" s="8" t="s">
        <v>13</v>
      </c>
      <c r="B19" s="22"/>
      <c r="C19" s="22"/>
      <c r="E19" s="11">
        <v>17.528169819999999</v>
      </c>
      <c r="F19" s="12">
        <v>0</v>
      </c>
    </row>
    <row r="20" spans="1:6" x14ac:dyDescent="0.2">
      <c r="A20" s="8" t="s">
        <v>3</v>
      </c>
      <c r="B20" s="22"/>
      <c r="C20" s="22"/>
      <c r="E20" s="9">
        <v>5.6272586100000002</v>
      </c>
      <c r="F20" s="13">
        <v>5.5156950599999996</v>
      </c>
    </row>
    <row r="21" spans="1:6" x14ac:dyDescent="0.2">
      <c r="A21" s="8" t="s">
        <v>4</v>
      </c>
      <c r="B21" s="22"/>
      <c r="C21" s="22"/>
      <c r="E21" s="9">
        <v>4.79811108</v>
      </c>
      <c r="F21" s="13">
        <v>4.5626820300000004</v>
      </c>
    </row>
    <row r="22" spans="1:6" x14ac:dyDescent="0.2">
      <c r="A22" s="8" t="s">
        <v>14</v>
      </c>
      <c r="B22" s="22"/>
      <c r="C22" s="22"/>
      <c r="E22" s="9">
        <v>25.786106159999999</v>
      </c>
      <c r="F22" s="10">
        <v>3.8421878199999999</v>
      </c>
    </row>
    <row r="23" spans="1:6" x14ac:dyDescent="0.2">
      <c r="A23" s="8" t="s">
        <v>15</v>
      </c>
      <c r="B23" s="22"/>
      <c r="C23" s="22"/>
      <c r="E23" s="9">
        <v>31.132650000000002</v>
      </c>
      <c r="F23" s="10">
        <f>57.865111+63.91</f>
        <v>121.775111</v>
      </c>
    </row>
    <row r="24" spans="1:6" x14ac:dyDescent="0.2">
      <c r="A24" s="8" t="s">
        <v>8</v>
      </c>
      <c r="B24" s="22"/>
      <c r="C24" s="22"/>
      <c r="E24" s="11">
        <f>21.68779105+46.25787407-E23</f>
        <v>36.813015120000003</v>
      </c>
      <c r="F24" s="12">
        <f>19.09199786+135.07116037-F23</f>
        <v>32.388047229999998</v>
      </c>
    </row>
    <row r="25" spans="1:6" x14ac:dyDescent="0.2">
      <c r="A25" s="14" t="s">
        <v>16</v>
      </c>
      <c r="B25" s="15"/>
      <c r="C25" s="15"/>
      <c r="D25" s="15"/>
      <c r="E25" s="16">
        <f>SUM(E18:E24)</f>
        <v>128.77552727</v>
      </c>
      <c r="F25" s="17">
        <f>SUM(F18:F24)</f>
        <v>177.43732324000001</v>
      </c>
    </row>
    <row r="26" spans="1:6" ht="30.75" customHeight="1" x14ac:dyDescent="0.2">
      <c r="A26" s="18" t="s">
        <v>17</v>
      </c>
      <c r="B26" s="18"/>
      <c r="C26" s="18"/>
      <c r="D26" s="18"/>
      <c r="E26" s="18"/>
      <c r="F26" s="18"/>
    </row>
    <row r="27" spans="1:6" x14ac:dyDescent="0.2">
      <c r="A27" s="2"/>
      <c r="B27" s="20"/>
      <c r="C27" s="20"/>
      <c r="D27" s="20"/>
      <c r="E27" s="20"/>
      <c r="F27" s="23"/>
    </row>
    <row r="28" spans="1:6" ht="15" x14ac:dyDescent="0.25">
      <c r="A28" s="4" t="s">
        <v>18</v>
      </c>
      <c r="B28" s="4"/>
      <c r="C28" s="4"/>
      <c r="D28" s="4"/>
      <c r="E28" s="4"/>
      <c r="F28" s="4"/>
    </row>
    <row r="29" spans="1:6" x14ac:dyDescent="0.2">
      <c r="A29" s="2"/>
      <c r="B29" s="2"/>
      <c r="C29" s="2"/>
      <c r="D29" s="2"/>
      <c r="E29" s="2"/>
      <c r="F29" s="2"/>
    </row>
    <row r="30" spans="1:6" ht="13.5" thickBot="1" x14ac:dyDescent="0.25">
      <c r="A30" s="5" t="s">
        <v>2</v>
      </c>
      <c r="B30" s="6"/>
      <c r="C30" s="6"/>
      <c r="D30" s="6"/>
      <c r="E30" s="7">
        <v>2013</v>
      </c>
      <c r="F30" s="7">
        <v>2012</v>
      </c>
    </row>
    <row r="31" spans="1:6" x14ac:dyDescent="0.2">
      <c r="A31" s="8" t="s">
        <v>12</v>
      </c>
      <c r="E31" s="9">
        <f>32.1383799+2.16495279</f>
        <v>34.303332689999998</v>
      </c>
      <c r="F31" s="10">
        <f>31.76478885+2.55289353</f>
        <v>34.317682380000001</v>
      </c>
    </row>
    <row r="32" spans="1:6" x14ac:dyDescent="0.2">
      <c r="A32" s="8" t="s">
        <v>19</v>
      </c>
      <c r="E32" s="11">
        <v>46.71</v>
      </c>
      <c r="F32" s="12">
        <v>77.819999999999993</v>
      </c>
    </row>
    <row r="33" spans="1:6" x14ac:dyDescent="0.2">
      <c r="A33" s="8" t="s">
        <v>20</v>
      </c>
      <c r="E33" s="9">
        <v>26.346010830000001</v>
      </c>
      <c r="F33" s="13">
        <v>24.022762790000002</v>
      </c>
    </row>
    <row r="34" spans="1:6" x14ac:dyDescent="0.2">
      <c r="A34" s="8" t="s">
        <v>8</v>
      </c>
      <c r="E34" s="9">
        <f>128.77722155-E31-E32-E33</f>
        <v>21.417878030000015</v>
      </c>
      <c r="F34" s="13">
        <f>151.70756-F33-F32-F31</f>
        <v>15.547114830000005</v>
      </c>
    </row>
    <row r="35" spans="1:6" x14ac:dyDescent="0.2">
      <c r="A35" s="14" t="s">
        <v>21</v>
      </c>
      <c r="B35" s="15"/>
      <c r="C35" s="15"/>
      <c r="D35" s="15"/>
      <c r="E35" s="16">
        <f>SUM(E31:E34)</f>
        <v>128.77722155000001</v>
      </c>
      <c r="F35" s="17">
        <f>SUM(F31:F34)</f>
        <v>151.70756</v>
      </c>
    </row>
    <row r="36" spans="1:6" x14ac:dyDescent="0.2">
      <c r="A36" s="2"/>
      <c r="B36" s="3"/>
      <c r="C36" s="3"/>
      <c r="D36" s="3"/>
      <c r="E36" s="11"/>
      <c r="F36" s="12"/>
    </row>
    <row r="37" spans="1:6" x14ac:dyDescent="0.2">
      <c r="A37" s="24" t="s">
        <v>22</v>
      </c>
      <c r="B37" s="24"/>
      <c r="C37" s="24"/>
      <c r="D37" s="24"/>
      <c r="E37" s="9"/>
      <c r="F37" s="13"/>
    </row>
    <row r="38" spans="1:6" x14ac:dyDescent="0.2">
      <c r="A38" s="2"/>
      <c r="E38" s="11"/>
      <c r="F38" s="12"/>
    </row>
    <row r="39" spans="1:6" x14ac:dyDescent="0.2">
      <c r="A39" s="24" t="s">
        <v>23</v>
      </c>
      <c r="B39" s="21"/>
      <c r="C39" s="21"/>
      <c r="D39" s="21"/>
      <c r="E39" s="9">
        <v>-10.945270799651997</v>
      </c>
      <c r="F39" s="13">
        <v>-13.091428199999999</v>
      </c>
    </row>
    <row r="40" spans="1:6" x14ac:dyDescent="0.2">
      <c r="A40" s="2"/>
    </row>
    <row r="41" spans="1:6" ht="13.5" thickBot="1" x14ac:dyDescent="0.25">
      <c r="A41" s="5" t="s">
        <v>2</v>
      </c>
      <c r="B41" s="6"/>
      <c r="C41" s="6"/>
      <c r="D41" s="6"/>
      <c r="E41" s="7">
        <v>2013</v>
      </c>
      <c r="F41" s="7">
        <v>2012</v>
      </c>
    </row>
    <row r="42" spans="1:6" x14ac:dyDescent="0.2">
      <c r="A42" s="14" t="s">
        <v>24</v>
      </c>
      <c r="B42" s="15"/>
      <c r="C42" s="15"/>
      <c r="D42" s="15"/>
      <c r="E42" s="16">
        <f>E12+E25+E35+E39</f>
        <v>940.99452591460363</v>
      </c>
      <c r="F42" s="17">
        <f>F12+F25+F35+F39</f>
        <v>1123.2629162238732</v>
      </c>
    </row>
  </sheetData>
  <mergeCells count="6">
    <mergeCell ref="A1:F1"/>
    <mergeCell ref="A3:F3"/>
    <mergeCell ref="A13:F13"/>
    <mergeCell ref="A15:F15"/>
    <mergeCell ref="A26:F26"/>
    <mergeCell ref="A28:F28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Liite 32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2014-03-03T15:17:11Z</dcterms:created>
  <dcterms:modified xsi:type="dcterms:W3CDTF">2014-03-03T15:17:11Z</dcterms:modified>
</cp:coreProperties>
</file>