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Note 33" sheetId="1" r:id="rId1"/>
  </sheets>
  <calcPr calcId="145621"/>
</workbook>
</file>

<file path=xl/calcChain.xml><?xml version="1.0" encoding="utf-8"?>
<calcChain xmlns="http://schemas.openxmlformats.org/spreadsheetml/2006/main">
  <c r="E94" i="1" l="1"/>
  <c r="D94" i="1"/>
  <c r="E81" i="1"/>
  <c r="D79" i="1"/>
  <c r="D81" i="1" s="1"/>
  <c r="E76" i="1"/>
  <c r="D76" i="1"/>
  <c r="E72" i="1"/>
  <c r="D72" i="1"/>
  <c r="E71" i="1"/>
  <c r="E74" i="1" s="1"/>
  <c r="D71" i="1"/>
  <c r="D74" i="1" s="1"/>
  <c r="E53" i="1"/>
  <c r="D53" i="1"/>
  <c r="E38" i="1"/>
  <c r="D38" i="1"/>
  <c r="E33" i="1"/>
  <c r="D33" i="1"/>
  <c r="E19" i="1"/>
  <c r="D19" i="1"/>
  <c r="C19" i="1"/>
  <c r="B19" i="1"/>
  <c r="E9" i="1"/>
  <c r="D9" i="1"/>
</calcChain>
</file>

<file path=xl/sharedStrings.xml><?xml version="1.0" encoding="utf-8"?>
<sst xmlns="http://schemas.openxmlformats.org/spreadsheetml/2006/main" count="83" uniqueCount="46">
  <si>
    <t>33 Contingent liabilities and commitments</t>
  </si>
  <si>
    <t>P&amp;C insurance</t>
  </si>
  <si>
    <t>EURm</t>
  </si>
  <si>
    <t>Off-balance sheet items</t>
  </si>
  <si>
    <t xml:space="preserve">Guarantees </t>
  </si>
  <si>
    <t>Other irrevocable commitments</t>
  </si>
  <si>
    <t>Total</t>
  </si>
  <si>
    <t>Assets pledged as collateral for liabilities or contingent liabilities</t>
  </si>
  <si>
    <t>Assets pledged</t>
  </si>
  <si>
    <t>Liabilities/ commitments</t>
  </si>
  <si>
    <t>Assets pledged as collateral</t>
  </si>
  <si>
    <t>Cash at balances at central banks</t>
  </si>
  <si>
    <t>Investments</t>
  </si>
  <si>
    <t>- Investment securities</t>
  </si>
  <si>
    <t>12/2013</t>
  </si>
  <si>
    <t>12/2012</t>
  </si>
  <si>
    <t xml:space="preserve">Assets pledged as security for derivative contracts, carrying value </t>
  </si>
  <si>
    <t>Investment securities</t>
  </si>
  <si>
    <t>The pledged assets are included in the balance sheet item Other assets.</t>
  </si>
  <si>
    <t xml:space="preserve">Commitments for non-cancellable operating leases </t>
  </si>
  <si>
    <t xml:space="preserve">Minimum lease payments </t>
  </si>
  <si>
    <t>not later than one year</t>
  </si>
  <si>
    <t>later than one year and not later than five years</t>
  </si>
  <si>
    <t>later than five years</t>
  </si>
  <si>
    <t>Lease and sublease payments recognised as an expense in the period</t>
  </si>
  <si>
    <t>- minimum lease payments</t>
  </si>
  <si>
    <t>- sublease payments</t>
  </si>
  <si>
    <t>-</t>
  </si>
  <si>
    <t>The subsidiaries If P&amp;C Insurance Ltd and If P&amp;C Insurance Company Ltd provide insurance with mutual undertakings within the Nordic Nuclear Insurance Pool and If P&amp;C Insurance Ltd within the Norwegian Natural Perils’ Pool and the Dutch Terror Pool.</t>
  </si>
  <si>
    <t>If P&amp;C Insurance Holding Ltd and If P&amp;C Insurance Ltd have separately entered into contracts with Försäkringsaktiebolaget Skandia (publ.) and Tryg-Baltica Forsikrings AS whereby Skandia and Tryg-Baltica will be indemnified against any claims attributable to guarantees issued by Försäkringsaktiebolaget Skandia (publ.) and Vesta Forsikring AS, on behalf of Skandia Marine Insurance Company (U.K.) Ltd. (now Marlon Insurance Company Ltd.) in favor of the Institute of London Underwriters. Marlon Insurance Company Ltd. was disposed during 2007, and the purchaser issued a guarantee in favour of If for the full amount that If may be required to pay under these guarantees.</t>
  </si>
  <si>
    <t>Normal seller's guarantees have been given in connection the disposal of the subsidiary IPSC Region.</t>
  </si>
  <si>
    <t xml:space="preserve">If P&amp;C Insurance Company Ltd has outstanding commitments to private equity funds totalling EURm 6, which is the maximum amount that the company has committed to invest in the funds. Capital will be called to these funds over several years as the funds make investments. </t>
  </si>
  <si>
    <t>With respect to certain IT systems If and Sampo use jointly, If P&amp;C Insurance Holding Ltd has undertaken to indemnify Sampo for any costs caused by It that Sampo may incur in relation to the owners of the systems.</t>
  </si>
  <si>
    <t>Life insurance</t>
  </si>
  <si>
    <t>Investment commitments</t>
  </si>
  <si>
    <t>Acquisition of IT-software</t>
  </si>
  <si>
    <t>Cash and cash equivalents</t>
  </si>
  <si>
    <t>Lended securities</t>
  </si>
  <si>
    <t>Domestic shares</t>
  </si>
  <si>
    <t xml:space="preserve">  Remaining acquisition cost</t>
  </si>
  <si>
    <t xml:space="preserve">  Fair value</t>
  </si>
  <si>
    <t>Security lendings can be interrupted at any time and they are secured.</t>
  </si>
  <si>
    <t xml:space="preserve">Total of sublease payments expected to be received under non-cancellable operating sub-leases at 31 Dec. </t>
  </si>
  <si>
    <t>Holding</t>
  </si>
  <si>
    <t>The Group had at the end of 2013 premises a total of 178,877  m2 (178,971) taken as a lessee. The contracts have been made mainly for 3 to 10 years.</t>
  </si>
  <si>
    <t>In connection with the transfer of property and casualty insurance business from the Skandia Group to the If Group as of March 1, 1999, If P&amp;C Holding Ltd and If P&amp;C Insurance Ltd issued a guarantee for the benefit of Försäkringsaktiebolaget Skandia (publ.) whereby the aforementioned companies in the If Group mutually guarantee that companies in the Skandia Group will be indemnified against any claims or actions due to guarantees or similar commitments made by companies in the Skandia Group within the property and casualty insurance business transferred to the If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</si>
</sst>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E_U_R_-;\-* #,##0.00\ _E_U_R_-;_-* &quot;-&quot;??\ _E_U_R_-;_-@_-"/>
  </numFmts>
  <fonts count="32" x14ac:knownFonts="1">
    <font>
      <sz val="10"/>
      <color theme="1"/>
      <name val="Arial"/>
      <family val="2"/>
    </font>
    <font>
      <b/>
      <sz val="12"/>
      <name val="Arial"/>
      <family val="2"/>
    </font>
    <font>
      <sz val="10"/>
      <name val="Calibri"/>
      <family val="2"/>
    </font>
    <font>
      <b/>
      <sz val="11"/>
      <name val="Arial"/>
      <family val="2"/>
    </font>
    <font>
      <b/>
      <sz val="10"/>
      <color indexed="63"/>
      <name val="Arial"/>
      <family val="2"/>
    </font>
    <font>
      <b/>
      <sz val="10"/>
      <name val="Arial"/>
      <family val="2"/>
    </font>
    <font>
      <sz val="10"/>
      <color indexed="63"/>
      <name val="Arial"/>
      <family val="2"/>
    </font>
    <font>
      <sz val="10"/>
      <name val="Arial"/>
      <family val="2"/>
    </font>
    <font>
      <b/>
      <sz val="10"/>
      <color indexed="10"/>
      <name val="Arial"/>
      <family val="2"/>
    </font>
    <font>
      <sz val="11"/>
      <color indexed="8"/>
      <name val="Calibri"/>
      <family val="2"/>
    </font>
    <font>
      <sz val="11"/>
      <color indexed="9"/>
      <name val="Calibri"/>
      <family val="2"/>
    </font>
    <font>
      <sz val="14"/>
      <name val="Arial"/>
      <family val="2"/>
    </font>
    <font>
      <b/>
      <sz val="20"/>
      <name val="Arial"/>
      <family val="2"/>
    </font>
    <font>
      <b/>
      <sz val="16"/>
      <name val="Arial"/>
      <family val="2"/>
    </font>
    <font>
      <sz val="10"/>
      <color theme="10"/>
      <name val="Arial"/>
      <family val="2"/>
    </font>
    <font>
      <sz val="8"/>
      <name val="Arial"/>
      <family val="2"/>
    </font>
    <font>
      <sz val="11"/>
      <color indexed="20"/>
      <name val="Calibri"/>
      <family val="2"/>
    </font>
    <font>
      <sz val="11"/>
      <color indexed="17"/>
      <name val="Calibri"/>
      <family val="2"/>
    </font>
    <font>
      <sz val="10"/>
      <color indexed="12"/>
      <name val="Arial"/>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1"/>
      <color indexed="23"/>
      <name val="Calibri"/>
      <family val="2"/>
    </font>
    <font>
      <b/>
      <sz val="11"/>
      <color indexed="8"/>
      <name val="Calibri"/>
      <family val="2"/>
    </font>
    <font>
      <sz val="11"/>
      <color indexed="62"/>
      <name val="Calibri"/>
      <family val="2"/>
    </font>
    <font>
      <b/>
      <sz val="11"/>
      <color indexed="9"/>
      <name val="Calibri"/>
      <family val="2"/>
    </font>
    <font>
      <b/>
      <sz val="11"/>
      <color indexed="63"/>
      <name val="Calibri"/>
      <family val="2"/>
    </font>
    <font>
      <sz val="11"/>
      <color indexed="10"/>
      <name val="Calibri"/>
      <family val="2"/>
    </font>
  </fonts>
  <fills count="25">
    <fill>
      <patternFill patternType="none"/>
    </fill>
    <fill>
      <patternFill patternType="gray125"/>
    </fill>
    <fill>
      <patternFill patternType="solid">
        <fgColor rgb="FFFAE6C8"/>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DCE6F1"/>
        <bgColor indexed="64"/>
      </patternFill>
    </fill>
    <fill>
      <patternFill patternType="solid">
        <fgColor indexed="26"/>
      </patternFill>
    </fill>
    <fill>
      <patternFill patternType="solid">
        <fgColor indexed="22"/>
      </patternFill>
    </fill>
    <fill>
      <patternFill patternType="solid">
        <fgColor indexed="43"/>
      </patternFill>
    </fill>
    <fill>
      <patternFill patternType="solid">
        <fgColor indexed="55"/>
      </patternFill>
    </fill>
  </fills>
  <borders count="13">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93">
    <xf numFmtId="0" fontId="0" fillId="0" borderId="0"/>
    <xf numFmtId="49" fontId="1" fillId="0" borderId="0" applyAlignment="0"/>
    <xf numFmtId="0" fontId="3" fillId="0" borderId="0">
      <alignment wrapText="1"/>
    </xf>
    <xf numFmtId="0" fontId="4" fillId="0" borderId="1" applyFill="0">
      <alignment horizontal="left"/>
    </xf>
    <xf numFmtId="0" fontId="4" fillId="0" borderId="1" applyFill="0">
      <alignment horizontal="right"/>
    </xf>
    <xf numFmtId="0" fontId="5" fillId="0" borderId="0">
      <alignment wrapText="1"/>
    </xf>
    <xf numFmtId="49" fontId="6" fillId="2" borderId="0">
      <alignment horizontal="right"/>
    </xf>
    <xf numFmtId="49" fontId="7" fillId="0" borderId="0" applyFill="0" applyBorder="0">
      <alignment horizontal="right"/>
    </xf>
    <xf numFmtId="0" fontId="7" fillId="0" borderId="0" applyFill="0" applyBorder="0">
      <alignment horizontal="left"/>
    </xf>
    <xf numFmtId="0" fontId="5" fillId="0" borderId="2" applyNumberFormat="0" applyFill="0" applyAlignment="0"/>
    <xf numFmtId="49" fontId="5" fillId="2" borderId="2">
      <alignment horizontal="right"/>
    </xf>
    <xf numFmtId="3" fontId="5" fillId="0" borderId="2" applyNumberFormat="0">
      <alignment horizontal="right"/>
    </xf>
    <xf numFmtId="49" fontId="5" fillId="0" borderId="0">
      <alignment horizontal="left"/>
    </xf>
    <xf numFmtId="0" fontId="5" fillId="0" borderId="0">
      <alignment horizontal="center" wrapText="1"/>
    </xf>
    <xf numFmtId="0" fontId="7" fillId="0" borderId="0"/>
    <xf numFmtId="3" fontId="5" fillId="2" borderId="2">
      <alignment horizontal="right"/>
    </xf>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7" fillId="0" borderId="0" applyNumberFormat="0" applyFont="0" applyFill="0" applyBorder="0" applyAlignment="0" applyProtection="0">
      <alignment horizontal="left"/>
    </xf>
    <xf numFmtId="49" fontId="5" fillId="2" borderId="0">
      <alignment horizontal="right"/>
    </xf>
    <xf numFmtId="0" fontId="5" fillId="0" borderId="0" applyAlignment="0">
      <alignment wrapText="1"/>
    </xf>
    <xf numFmtId="0" fontId="5" fillId="0" borderId="0" applyNumberFormat="0">
      <alignment horizontal="right" wrapText="1"/>
    </xf>
    <xf numFmtId="49" fontId="11" fillId="0" borderId="3" applyBorder="0">
      <alignment horizontal="right" vertical="center"/>
    </xf>
    <xf numFmtId="0" fontId="5" fillId="0" borderId="0"/>
    <xf numFmtId="0" fontId="12" fillId="0" borderId="0" applyNumberFormat="0" applyAlignment="0"/>
    <xf numFmtId="0" fontId="13" fillId="0" borderId="0" applyAlignment="0"/>
    <xf numFmtId="0" fontId="5" fillId="0" borderId="0" applyFont="0">
      <alignment wrapText="1"/>
    </xf>
    <xf numFmtId="0" fontId="6" fillId="20" borderId="0" applyNumberFormat="0">
      <alignment horizontal="right"/>
    </xf>
    <xf numFmtId="3" fontId="6" fillId="2" borderId="0">
      <alignment horizontal="right"/>
    </xf>
    <xf numFmtId="0" fontId="7" fillId="0" borderId="0" applyNumberFormat="0" applyFont="0" applyFill="0" applyBorder="0" applyAlignment="0">
      <alignment horizontal="left"/>
    </xf>
    <xf numFmtId="0" fontId="14" fillId="0" borderId="2">
      <alignment horizontal="right"/>
    </xf>
    <xf numFmtId="0" fontId="5" fillId="0" borderId="0" applyNumberFormat="0" applyFont="0" applyFill="0" applyBorder="0" applyAlignment="0"/>
    <xf numFmtId="49" fontId="7" fillId="0" borderId="0">
      <alignment horizontal="right"/>
    </xf>
    <xf numFmtId="0" fontId="5" fillId="0" borderId="2" applyFill="0" applyAlignment="0"/>
    <xf numFmtId="4" fontId="5" fillId="2" borderId="2">
      <alignment horizontal="right"/>
    </xf>
    <xf numFmtId="0" fontId="7" fillId="0" borderId="0" applyNumberFormat="0" applyFont="0" applyFill="0" applyBorder="0" applyAlignment="0">
      <alignment wrapText="1"/>
    </xf>
    <xf numFmtId="0" fontId="15" fillId="0" borderId="0">
      <alignment wrapText="1"/>
    </xf>
    <xf numFmtId="0" fontId="1" fillId="0" borderId="0">
      <alignment wrapText="1"/>
    </xf>
    <xf numFmtId="0" fontId="4" fillId="0" borderId="1" applyNumberFormat="0" applyFill="0">
      <alignment horizontal="center"/>
    </xf>
    <xf numFmtId="0" fontId="4" fillId="0" borderId="1" applyFill="0">
      <alignment horizontal="left"/>
    </xf>
    <xf numFmtId="4" fontId="5" fillId="20" borderId="2" applyNumberFormat="0">
      <alignment horizontal="right"/>
    </xf>
    <xf numFmtId="0" fontId="7" fillId="0" borderId="2">
      <alignment horizontal="right"/>
    </xf>
    <xf numFmtId="164" fontId="7" fillId="0" borderId="0" applyFont="0" applyFill="0" applyBorder="0" applyAlignment="0" applyProtection="0"/>
    <xf numFmtId="0" fontId="7" fillId="21" borderId="4" applyNumberFormat="0" applyFont="0" applyAlignment="0" applyProtection="0"/>
    <xf numFmtId="0" fontId="16" fillId="3" borderId="0" applyNumberFormat="0" applyBorder="0" applyAlignment="0" applyProtection="0"/>
    <xf numFmtId="0" fontId="17" fillId="4" borderId="0" applyNumberFormat="0" applyBorder="0" applyAlignment="0" applyProtection="0"/>
    <xf numFmtId="0" fontId="18" fillId="0" borderId="0" applyNumberFormat="0" applyBorder="0" applyAlignment="0">
      <protection locked="0"/>
    </xf>
    <xf numFmtId="0" fontId="19" fillId="22" borderId="5" applyNumberFormat="0" applyAlignment="0" applyProtection="0"/>
    <xf numFmtId="0" fontId="20" fillId="0" borderId="6" applyNumberFormat="0" applyFill="0" applyAlignment="0" applyProtection="0"/>
    <xf numFmtId="0" fontId="21" fillId="23" borderId="0" applyNumberFormat="0" applyBorder="0" applyAlignment="0" applyProtection="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9" fontId="7" fillId="0" borderId="0" applyFon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7" borderId="5" applyNumberFormat="0" applyAlignment="0" applyProtection="0"/>
    <xf numFmtId="0" fontId="29" fillId="24" borderId="11" applyNumberFormat="0" applyAlignment="0" applyProtection="0"/>
    <xf numFmtId="3" fontId="5" fillId="0" borderId="2">
      <alignment horizontal="right"/>
    </xf>
    <xf numFmtId="0" fontId="30" fillId="22" borderId="12" applyNumberFormat="0" applyAlignment="0" applyProtection="0"/>
    <xf numFmtId="0" fontId="31" fillId="0" borderId="0" applyNumberFormat="0" applyFill="0" applyBorder="0" applyAlignment="0" applyProtection="0"/>
  </cellStyleXfs>
  <cellXfs count="40">
    <xf numFmtId="0" fontId="0" fillId="0" borderId="0" xfId="0"/>
    <xf numFmtId="0" fontId="2" fillId="0" borderId="0" xfId="0" applyFont="1" applyFill="1" applyBorder="1" applyAlignment="1">
      <alignment wrapText="1"/>
    </xf>
    <xf numFmtId="0" fontId="0" fillId="0" borderId="0" xfId="0" applyAlignment="1">
      <alignment wrapText="1"/>
    </xf>
    <xf numFmtId="0" fontId="4" fillId="0" borderId="1" xfId="3">
      <alignment horizontal="left"/>
    </xf>
    <xf numFmtId="0" fontId="4" fillId="0" borderId="1" xfId="4" quotePrefix="1">
      <alignment horizontal="right"/>
    </xf>
    <xf numFmtId="0" fontId="5" fillId="0" borderId="0" xfId="5">
      <alignment wrapText="1"/>
    </xf>
    <xf numFmtId="3" fontId="6" fillId="2" borderId="0" xfId="6" applyNumberFormat="1">
      <alignment horizontal="right"/>
    </xf>
    <xf numFmtId="3" fontId="7" fillId="0" borderId="0" xfId="7" applyNumberFormat="1">
      <alignment horizontal="right"/>
    </xf>
    <xf numFmtId="0" fontId="7" fillId="0" borderId="0" xfId="8" applyAlignment="1">
      <alignment horizontal="left" indent="3"/>
    </xf>
    <xf numFmtId="3" fontId="7" fillId="0" borderId="0" xfId="7" applyNumberFormat="1" applyFill="1">
      <alignment horizontal="right"/>
    </xf>
    <xf numFmtId="3" fontId="6" fillId="2" borderId="0" xfId="6" quotePrefix="1" applyNumberFormat="1">
      <alignment horizontal="right"/>
    </xf>
    <xf numFmtId="3" fontId="7" fillId="0" borderId="0" xfId="7" quotePrefix="1" applyNumberFormat="1" applyFill="1">
      <alignment horizontal="right"/>
    </xf>
    <xf numFmtId="0" fontId="5" fillId="0" borderId="2" xfId="9" applyAlignment="1">
      <alignment horizontal="left" indent="3"/>
    </xf>
    <xf numFmtId="0" fontId="5" fillId="0" borderId="2" xfId="9"/>
    <xf numFmtId="3" fontId="5" fillId="0" borderId="2" xfId="9" applyNumberFormat="1"/>
    <xf numFmtId="3" fontId="5" fillId="2" borderId="2" xfId="10" applyNumberFormat="1">
      <alignment horizontal="right"/>
    </xf>
    <xf numFmtId="3" fontId="5" fillId="0" borderId="2" xfId="11" applyNumberFormat="1">
      <alignment horizontal="right"/>
    </xf>
    <xf numFmtId="0" fontId="5" fillId="0" borderId="0" xfId="0" applyFont="1" applyAlignment="1"/>
    <xf numFmtId="0" fontId="5" fillId="0" borderId="0" xfId="0" applyFont="1"/>
    <xf numFmtId="0" fontId="5" fillId="0" borderId="0" xfId="13">
      <alignment horizontal="center" wrapText="1"/>
    </xf>
    <xf numFmtId="0" fontId="4" fillId="0" borderId="1" xfId="4" applyAlignment="1">
      <alignment horizontal="right" wrapText="1"/>
    </xf>
    <xf numFmtId="0" fontId="5" fillId="0" borderId="0" xfId="5" applyAlignment="1">
      <alignment horizontal="left" wrapText="1" indent="3"/>
    </xf>
    <xf numFmtId="1" fontId="5" fillId="0" borderId="0" xfId="0" applyNumberFormat="1" applyFont="1"/>
    <xf numFmtId="0" fontId="0" fillId="0" borderId="0" xfId="0" applyFill="1" applyBorder="1"/>
    <xf numFmtId="0" fontId="5" fillId="0" borderId="0" xfId="0" quotePrefix="1" applyFont="1" applyAlignment="1">
      <alignment horizontal="right"/>
    </xf>
    <xf numFmtId="0" fontId="8" fillId="0" borderId="0" xfId="0" applyFont="1" applyFill="1" applyBorder="1"/>
    <xf numFmtId="0" fontId="7" fillId="0" borderId="0" xfId="8" applyFill="1" applyBorder="1">
      <alignment horizontal="left"/>
    </xf>
    <xf numFmtId="0" fontId="0" fillId="0" borderId="0" xfId="0" applyBorder="1"/>
    <xf numFmtId="0" fontId="7" fillId="0" borderId="0" xfId="8" applyFill="1" applyBorder="1" applyAlignment="1">
      <alignment horizontal="left" wrapText="1" indent="3"/>
    </xf>
    <xf numFmtId="0" fontId="0" fillId="0" borderId="0" xfId="0" applyAlignment="1"/>
    <xf numFmtId="0" fontId="3" fillId="0" borderId="0" xfId="2" applyAlignment="1">
      <alignment horizontal="left" wrapText="1"/>
    </xf>
    <xf numFmtId="0" fontId="7" fillId="0" borderId="0" xfId="14" applyAlignment="1">
      <alignment horizontal="left"/>
    </xf>
    <xf numFmtId="0" fontId="3" fillId="0" borderId="0" xfId="2">
      <alignment wrapText="1"/>
    </xf>
    <xf numFmtId="0" fontId="7" fillId="0" borderId="0" xfId="14" applyAlignment="1">
      <alignment wrapText="1"/>
    </xf>
    <xf numFmtId="49" fontId="1" fillId="0" borderId="0" xfId="1" applyAlignment="1">
      <alignment horizontal="left"/>
    </xf>
    <xf numFmtId="49" fontId="5" fillId="0" borderId="0" xfId="12">
      <alignment horizontal="left"/>
    </xf>
    <xf numFmtId="0" fontId="5" fillId="0" borderId="0" xfId="13" quotePrefix="1">
      <alignment horizontal="center" wrapText="1"/>
    </xf>
    <xf numFmtId="0" fontId="7" fillId="0" borderId="0" xfId="14"/>
    <xf numFmtId="1" fontId="5" fillId="2" borderId="2" xfId="10" applyNumberFormat="1">
      <alignment horizontal="right"/>
    </xf>
    <xf numFmtId="3" fontId="6" fillId="2" borderId="0" xfId="49">
      <alignment horizontal="right"/>
    </xf>
  </cellXfs>
  <cellStyles count="93">
    <cellStyle name="20 % - Aksentti2" xfId="16"/>
    <cellStyle name="20 % - Aksentti3" xfId="17"/>
    <cellStyle name="20 % - Aksentti4" xfId="18"/>
    <cellStyle name="20 % - Aksentti5" xfId="19"/>
    <cellStyle name="20 % - Aksentti6" xfId="20"/>
    <cellStyle name="40 % - Aksentti1" xfId="21"/>
    <cellStyle name="40 % - Aksentti2" xfId="22"/>
    <cellStyle name="40 % - Aksentti3" xfId="23"/>
    <cellStyle name="40 % - Aksentti4" xfId="24"/>
    <cellStyle name="40 % - Aksentti5" xfId="25"/>
    <cellStyle name="40 % - Aksentti6" xfId="26"/>
    <cellStyle name="60 % - Aksentti1" xfId="27"/>
    <cellStyle name="60 % - Aksentti2" xfId="28"/>
    <cellStyle name="60 % - Aksentti3" xfId="29"/>
    <cellStyle name="60 % - Aksentti4" xfId="30"/>
    <cellStyle name="60 % - Aksentti5" xfId="31"/>
    <cellStyle name="60 % - Aksentti6" xfId="32"/>
    <cellStyle name="Aksentti1" xfId="33"/>
    <cellStyle name="Aksentti2" xfId="34"/>
    <cellStyle name="Aksentti3" xfId="35"/>
    <cellStyle name="Aksentti4" xfId="36"/>
    <cellStyle name="Aksentti5" xfId="37"/>
    <cellStyle name="Aksentti6" xfId="38"/>
    <cellStyle name="ar-blank" xfId="39"/>
    <cellStyle name="ar-bold" xfId="5"/>
    <cellStyle name="ar-bold-center" xfId="13"/>
    <cellStyle name="ar-bold-hilite" xfId="40"/>
    <cellStyle name="ar-bold-no-line" xfId="41"/>
    <cellStyle name="ar-bold-right" xfId="42"/>
    <cellStyle name="ar-brace-vertical-centered" xfId="43"/>
    <cellStyle name="ar-download" xfId="44"/>
    <cellStyle name="ar-h1" xfId="45"/>
    <cellStyle name="ar-h2" xfId="46"/>
    <cellStyle name="ar-h3" xfId="1"/>
    <cellStyle name="ar-h4" xfId="2"/>
    <cellStyle name="ar-h5" xfId="12"/>
    <cellStyle name="ar-h6" xfId="47"/>
    <cellStyle name="ar-hilight-right" xfId="48"/>
    <cellStyle name="ar-hilite" xfId="6"/>
    <cellStyle name="ar-hilite-pagebreak" xfId="49"/>
    <cellStyle name="ar-left" xfId="8"/>
    <cellStyle name="ar-left-pagebreak" xfId="50"/>
    <cellStyle name="ar-link-line" xfId="51"/>
    <cellStyle name="ar-pagebreak" xfId="52"/>
    <cellStyle name="ar-right" xfId="7"/>
    <cellStyle name="ar-right-no-border" xfId="53"/>
    <cellStyle name="ar-subtotal" xfId="54"/>
    <cellStyle name="ar-subtotal-hilite" xfId="55"/>
    <cellStyle name="ar-text" xfId="14"/>
    <cellStyle name="ar-text-pagebreak" xfId="56"/>
    <cellStyle name="ar-text-small" xfId="57"/>
    <cellStyle name="ar-th1" xfId="58"/>
    <cellStyle name="ar-thead" xfId="3"/>
    <cellStyle name="ar-thead-center" xfId="59"/>
    <cellStyle name="ar-thead-left" xfId="60"/>
    <cellStyle name="ar-thead-right" xfId="4"/>
    <cellStyle name="ar-total" xfId="9"/>
    <cellStyle name="ar-total-hilight-right" xfId="61"/>
    <cellStyle name="ar-total-hilite" xfId="10"/>
    <cellStyle name="ar-total-nobold" xfId="62"/>
    <cellStyle name="ar-total-right" xfId="11"/>
    <cellStyle name="Comma 2" xfId="63"/>
    <cellStyle name="Huomautus" xfId="64"/>
    <cellStyle name="Huono" xfId="65"/>
    <cellStyle name="Hyvä" xfId="66"/>
    <cellStyle name="Inmatning" xfId="67"/>
    <cellStyle name="Laskenta" xfId="68"/>
    <cellStyle name="Linkitetty solu" xfId="69"/>
    <cellStyle name="Neutraali" xfId="70"/>
    <cellStyle name="Normaali 2" xfId="71"/>
    <cellStyle name="Normaali 2 2" xfId="72"/>
    <cellStyle name="Normaali 3" xfId="73"/>
    <cellStyle name="Normaali 3 2" xfId="74"/>
    <cellStyle name="Normal" xfId="0" builtinId="0"/>
    <cellStyle name="Normal 12" xfId="75"/>
    <cellStyle name="Normal 2" xfId="76"/>
    <cellStyle name="Normal 2 2" xfId="77"/>
    <cellStyle name="Normal 3" xfId="78"/>
    <cellStyle name="Normal 4" xfId="79"/>
    <cellStyle name="Otsikko" xfId="80"/>
    <cellStyle name="Otsikko 1" xfId="81"/>
    <cellStyle name="Otsikko 2" xfId="82"/>
    <cellStyle name="Otsikko 3" xfId="83"/>
    <cellStyle name="Otsikko 4" xfId="84"/>
    <cellStyle name="Percent 2" xfId="85"/>
    <cellStyle name="Selittävä teksti" xfId="86"/>
    <cellStyle name="Summa" xfId="87"/>
    <cellStyle name="Syöttö" xfId="88"/>
    <cellStyle name="Tarkistussolu" xfId="89"/>
    <cellStyle name="total-hilite-pagebreak-bold" xfId="15"/>
    <cellStyle name="total-pagebreak-bold" xfId="90"/>
    <cellStyle name="Tulostus" xfId="91"/>
    <cellStyle name="Varoitusteksti"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E97"/>
  <sheetViews>
    <sheetView tabSelected="1" view="pageBreakPreview" zoomScaleNormal="100" zoomScaleSheetLayoutView="100" workbookViewId="0">
      <selection sqref="A1:E1"/>
    </sheetView>
  </sheetViews>
  <sheetFormatPr defaultRowHeight="12.75" x14ac:dyDescent="0.2"/>
  <cols>
    <col min="1" max="1" width="58.42578125" customWidth="1"/>
    <col min="2" max="5" width="13.5703125" customWidth="1"/>
  </cols>
  <sheetData>
    <row r="1" spans="1:5" ht="15.75" x14ac:dyDescent="0.25">
      <c r="A1" s="34" t="s">
        <v>0</v>
      </c>
      <c r="B1" s="34"/>
      <c r="C1" s="34"/>
      <c r="D1" s="34"/>
      <c r="E1" s="34"/>
    </row>
    <row r="2" spans="1:5" x14ac:dyDescent="0.2">
      <c r="A2" s="1"/>
      <c r="B2" s="2"/>
      <c r="C2" s="2"/>
      <c r="D2" s="2"/>
      <c r="E2" s="2"/>
    </row>
    <row r="3" spans="1:5" ht="15" x14ac:dyDescent="0.25">
      <c r="A3" s="32" t="s">
        <v>1</v>
      </c>
      <c r="B3" s="32"/>
      <c r="C3" s="32"/>
      <c r="D3" s="32"/>
      <c r="E3" s="32"/>
    </row>
    <row r="4" spans="1:5" x14ac:dyDescent="0.2">
      <c r="A4" s="1"/>
    </row>
    <row r="5" spans="1:5" ht="13.5" thickBot="1" x14ac:dyDescent="0.25">
      <c r="A5" s="3" t="s">
        <v>2</v>
      </c>
      <c r="B5" s="3"/>
      <c r="C5" s="3"/>
      <c r="D5" s="4">
        <v>2013</v>
      </c>
      <c r="E5" s="4">
        <v>2012</v>
      </c>
    </row>
    <row r="6" spans="1:5" x14ac:dyDescent="0.2">
      <c r="A6" s="5" t="s">
        <v>3</v>
      </c>
      <c r="D6" s="6"/>
      <c r="E6" s="7"/>
    </row>
    <row r="7" spans="1:5" x14ac:dyDescent="0.2">
      <c r="A7" s="8" t="s">
        <v>4</v>
      </c>
      <c r="D7" s="6">
        <v>28.441150906977008</v>
      </c>
      <c r="E7" s="9">
        <v>36.822535539501281</v>
      </c>
    </row>
    <row r="8" spans="1:5" x14ac:dyDescent="0.2">
      <c r="A8" s="8" t="s">
        <v>5</v>
      </c>
      <c r="D8" s="10">
        <v>13.662787416328973</v>
      </c>
      <c r="E8" s="11">
        <v>5.9862502913073872</v>
      </c>
    </row>
    <row r="9" spans="1:5" x14ac:dyDescent="0.2">
      <c r="A9" s="12" t="s">
        <v>6</v>
      </c>
      <c r="B9" s="13"/>
      <c r="C9" s="14"/>
      <c r="D9" s="15">
        <f>SUM(D7:D8)</f>
        <v>42.103938323305982</v>
      </c>
      <c r="E9" s="16">
        <f>SUM(E7:E8)</f>
        <v>42.808785830808667</v>
      </c>
    </row>
    <row r="10" spans="1:5" x14ac:dyDescent="0.2">
      <c r="A10" s="1"/>
    </row>
    <row r="11" spans="1:5" x14ac:dyDescent="0.2">
      <c r="A11" s="35" t="s">
        <v>7</v>
      </c>
      <c r="B11" s="35"/>
      <c r="C11" s="35"/>
      <c r="D11" s="35"/>
      <c r="E11" s="35"/>
    </row>
    <row r="12" spans="1:5" x14ac:dyDescent="0.2">
      <c r="A12" s="17"/>
      <c r="B12" s="18"/>
      <c r="C12" s="18"/>
    </row>
    <row r="13" spans="1:5" x14ac:dyDescent="0.2">
      <c r="A13" s="19"/>
      <c r="B13" s="36">
        <v>2013</v>
      </c>
      <c r="C13" s="36"/>
      <c r="D13" s="36">
        <v>2012</v>
      </c>
      <c r="E13" s="36"/>
    </row>
    <row r="14" spans="1:5" ht="26.25" thickBot="1" x14ac:dyDescent="0.25">
      <c r="A14" s="3" t="s">
        <v>2</v>
      </c>
      <c r="B14" s="20" t="s">
        <v>8</v>
      </c>
      <c r="C14" s="20" t="s">
        <v>9</v>
      </c>
      <c r="D14" s="20" t="s">
        <v>8</v>
      </c>
      <c r="E14" s="20" t="s">
        <v>9</v>
      </c>
    </row>
    <row r="15" spans="1:5" x14ac:dyDescent="0.2">
      <c r="A15" s="21" t="s">
        <v>10</v>
      </c>
      <c r="B15" s="6"/>
      <c r="C15" s="6"/>
      <c r="D15" s="7"/>
      <c r="E15" s="7"/>
    </row>
    <row r="16" spans="1:5" x14ac:dyDescent="0.2">
      <c r="A16" s="8" t="s">
        <v>11</v>
      </c>
      <c r="B16" s="6">
        <v>0.91871634816177705</v>
      </c>
      <c r="C16" s="6">
        <v>0.85200528270366072</v>
      </c>
      <c r="D16" s="9">
        <v>5.5192262875786522</v>
      </c>
      <c r="E16" s="9">
        <v>3.5349568865066416</v>
      </c>
    </row>
    <row r="17" spans="1:5" x14ac:dyDescent="0.2">
      <c r="A17" s="8" t="s">
        <v>12</v>
      </c>
      <c r="B17" s="6"/>
      <c r="C17" s="6"/>
      <c r="D17" s="7"/>
      <c r="E17" s="7"/>
    </row>
    <row r="18" spans="1:5" x14ac:dyDescent="0.2">
      <c r="A18" s="8" t="s">
        <v>13</v>
      </c>
      <c r="B18" s="6">
        <v>269.87843008883522</v>
      </c>
      <c r="C18" s="6">
        <v>131.28410335135624</v>
      </c>
      <c r="D18" s="9">
        <v>284.52924726171051</v>
      </c>
      <c r="E18" s="9">
        <v>153.32498252155673</v>
      </c>
    </row>
    <row r="19" spans="1:5" x14ac:dyDescent="0.2">
      <c r="A19" s="12" t="s">
        <v>6</v>
      </c>
      <c r="B19" s="15">
        <f>SUM(B16:B18)</f>
        <v>270.79714643699697</v>
      </c>
      <c r="C19" s="15">
        <f>SUM(C16:C18)</f>
        <v>132.13610863405989</v>
      </c>
      <c r="D19" s="16">
        <f>SUM(D16:D18)</f>
        <v>290.04847354928916</v>
      </c>
      <c r="E19" s="16">
        <f>SUM(E16:E18)</f>
        <v>156.85993940806338</v>
      </c>
    </row>
    <row r="20" spans="1:5" x14ac:dyDescent="0.2">
      <c r="A20" s="1"/>
      <c r="B20" s="22"/>
      <c r="C20" s="22"/>
      <c r="D20" s="22"/>
      <c r="E20" s="22"/>
    </row>
    <row r="21" spans="1:5" ht="13.5" thickBot="1" x14ac:dyDescent="0.25">
      <c r="A21" s="3" t="s">
        <v>2</v>
      </c>
      <c r="B21" s="3"/>
      <c r="C21" s="3"/>
      <c r="D21" s="4" t="s">
        <v>14</v>
      </c>
      <c r="E21" s="4" t="s">
        <v>15</v>
      </c>
    </row>
    <row r="22" spans="1:5" ht="25.5" x14ac:dyDescent="0.2">
      <c r="A22" s="21" t="s">
        <v>16</v>
      </c>
      <c r="B22" s="22"/>
      <c r="C22" s="22"/>
      <c r="D22" s="6"/>
      <c r="E22" s="7"/>
    </row>
    <row r="23" spans="1:5" x14ac:dyDescent="0.2">
      <c r="A23" s="8" t="s">
        <v>17</v>
      </c>
      <c r="B23" s="22"/>
      <c r="C23" s="22"/>
      <c r="D23" s="6">
        <v>39.093926019573097</v>
      </c>
      <c r="E23" s="9">
        <v>40.356210673502673</v>
      </c>
    </row>
    <row r="24" spans="1:5" x14ac:dyDescent="0.2">
      <c r="A24" s="1"/>
      <c r="B24" s="22"/>
      <c r="C24" s="22"/>
      <c r="D24" s="22"/>
      <c r="E24" s="22"/>
    </row>
    <row r="25" spans="1:5" x14ac:dyDescent="0.2">
      <c r="A25" s="37" t="s">
        <v>18</v>
      </c>
      <c r="B25" s="37"/>
      <c r="C25" s="37"/>
      <c r="D25" s="37"/>
      <c r="E25" s="37"/>
    </row>
    <row r="26" spans="1:5" x14ac:dyDescent="0.2">
      <c r="A26" s="1"/>
      <c r="B26" s="22"/>
      <c r="C26" s="22"/>
      <c r="D26" s="22"/>
      <c r="E26" s="22"/>
    </row>
    <row r="27" spans="1:5" ht="13.5" thickBot="1" x14ac:dyDescent="0.25">
      <c r="A27" s="3" t="s">
        <v>2</v>
      </c>
      <c r="B27" s="3"/>
      <c r="C27" s="3"/>
      <c r="D27" s="4">
        <v>2013</v>
      </c>
      <c r="E27" s="4">
        <v>2012</v>
      </c>
    </row>
    <row r="28" spans="1:5" ht="16.5" customHeight="1" x14ac:dyDescent="0.2">
      <c r="A28" s="5" t="s">
        <v>19</v>
      </c>
      <c r="D28" s="6"/>
      <c r="E28" s="7"/>
    </row>
    <row r="29" spans="1:5" x14ac:dyDescent="0.2">
      <c r="A29" s="21" t="s">
        <v>20</v>
      </c>
      <c r="D29" s="6"/>
      <c r="E29" s="9"/>
    </row>
    <row r="30" spans="1:5" x14ac:dyDescent="0.2">
      <c r="A30" s="8" t="s">
        <v>21</v>
      </c>
      <c r="D30" s="6">
        <v>32.311069973247847</v>
      </c>
      <c r="E30" s="7">
        <v>36.74994173852248</v>
      </c>
    </row>
    <row r="31" spans="1:5" x14ac:dyDescent="0.2">
      <c r="A31" s="8" t="s">
        <v>22</v>
      </c>
      <c r="D31" s="6">
        <v>99.143592464245799</v>
      </c>
      <c r="E31" s="9">
        <v>110.36972733628524</v>
      </c>
    </row>
    <row r="32" spans="1:5" x14ac:dyDescent="0.2">
      <c r="A32" s="8" t="s">
        <v>23</v>
      </c>
      <c r="D32" s="6">
        <v>77.662290751882253</v>
      </c>
      <c r="E32" s="7">
        <v>100.78990911209507</v>
      </c>
    </row>
    <row r="33" spans="1:5" x14ac:dyDescent="0.2">
      <c r="A33" s="12" t="s">
        <v>6</v>
      </c>
      <c r="B33" s="12"/>
      <c r="C33" s="13"/>
      <c r="D33" s="15">
        <f>SUM(D30:D32)</f>
        <v>209.11695318937592</v>
      </c>
      <c r="E33" s="16">
        <f>SUM(E30:E32)</f>
        <v>247.90957818690279</v>
      </c>
    </row>
    <row r="34" spans="1:5" x14ac:dyDescent="0.2">
      <c r="A34" s="1"/>
      <c r="D34" s="6"/>
      <c r="E34" s="7"/>
    </row>
    <row r="35" spans="1:5" x14ac:dyDescent="0.2">
      <c r="A35" s="8" t="s">
        <v>24</v>
      </c>
      <c r="D35" s="6"/>
      <c r="E35" s="9"/>
    </row>
    <row r="36" spans="1:5" x14ac:dyDescent="0.2">
      <c r="A36" s="8" t="s">
        <v>25</v>
      </c>
      <c r="D36" s="6">
        <v>24.928457502138183</v>
      </c>
      <c r="E36" s="7">
        <v>-44.765510110294102</v>
      </c>
    </row>
    <row r="37" spans="1:5" x14ac:dyDescent="0.2">
      <c r="A37" s="8" t="s">
        <v>26</v>
      </c>
      <c r="D37" s="6">
        <v>11.348443170523103</v>
      </c>
      <c r="E37" s="7" t="s">
        <v>27</v>
      </c>
    </row>
    <row r="38" spans="1:5" x14ac:dyDescent="0.2">
      <c r="A38" s="12" t="s">
        <v>6</v>
      </c>
      <c r="B38" s="12"/>
      <c r="C38" s="13"/>
      <c r="D38" s="15">
        <f>SUM(D36:D37)</f>
        <v>36.276900672661284</v>
      </c>
      <c r="E38" s="16">
        <f>SUM(E36:E37)</f>
        <v>-44.765510110294102</v>
      </c>
    </row>
    <row r="40" spans="1:5" ht="33" customHeight="1" x14ac:dyDescent="0.2">
      <c r="A40" s="33" t="s">
        <v>28</v>
      </c>
      <c r="B40" s="33"/>
      <c r="C40" s="33"/>
      <c r="D40" s="33"/>
      <c r="E40" s="33"/>
    </row>
    <row r="41" spans="1:5" ht="73.5" customHeight="1" x14ac:dyDescent="0.2">
      <c r="A41" s="33" t="s">
        <v>45</v>
      </c>
      <c r="B41" s="33"/>
      <c r="C41" s="33"/>
      <c r="D41" s="33"/>
      <c r="E41" s="33"/>
    </row>
    <row r="42" spans="1:5" ht="83.25" customHeight="1" x14ac:dyDescent="0.2">
      <c r="A42" s="33" t="s">
        <v>29</v>
      </c>
      <c r="B42" s="33"/>
      <c r="C42" s="33"/>
      <c r="D42" s="33"/>
      <c r="E42" s="33"/>
    </row>
    <row r="43" spans="1:5" ht="18.75" customHeight="1" x14ac:dyDescent="0.2">
      <c r="A43" s="33" t="s">
        <v>30</v>
      </c>
      <c r="B43" s="33"/>
      <c r="C43" s="33"/>
      <c r="D43" s="33"/>
      <c r="E43" s="33"/>
    </row>
    <row r="44" spans="1:5" ht="43.5" customHeight="1" x14ac:dyDescent="0.2">
      <c r="A44" s="33" t="s">
        <v>31</v>
      </c>
      <c r="B44" s="33"/>
      <c r="C44" s="33"/>
      <c r="D44" s="33"/>
      <c r="E44" s="33"/>
    </row>
    <row r="45" spans="1:5" ht="33.75" customHeight="1" x14ac:dyDescent="0.2">
      <c r="A45" s="33" t="s">
        <v>32</v>
      </c>
      <c r="B45" s="33"/>
      <c r="C45" s="33"/>
      <c r="D45" s="33"/>
      <c r="E45" s="33"/>
    </row>
    <row r="46" spans="1:5" x14ac:dyDescent="0.2">
      <c r="A46" s="1"/>
      <c r="B46" s="23"/>
      <c r="C46" s="23"/>
      <c r="D46" s="24"/>
      <c r="E46" s="24"/>
    </row>
    <row r="47" spans="1:5" ht="15" x14ac:dyDescent="0.25">
      <c r="A47" s="30" t="s">
        <v>33</v>
      </c>
      <c r="B47" s="30"/>
      <c r="C47" s="30"/>
      <c r="D47" s="30"/>
      <c r="E47" s="30"/>
    </row>
    <row r="48" spans="1:5" x14ac:dyDescent="0.2">
      <c r="A48" s="1"/>
    </row>
    <row r="49" spans="1:5" ht="13.5" thickBot="1" x14ac:dyDescent="0.25">
      <c r="A49" s="3" t="s">
        <v>2</v>
      </c>
      <c r="B49" s="3"/>
      <c r="C49" s="3"/>
      <c r="D49" s="4">
        <v>2013</v>
      </c>
      <c r="E49" s="4">
        <v>2012</v>
      </c>
    </row>
    <row r="50" spans="1:5" x14ac:dyDescent="0.2">
      <c r="A50" s="5" t="s">
        <v>3</v>
      </c>
      <c r="D50" s="6"/>
      <c r="E50" s="9"/>
    </row>
    <row r="51" spans="1:5" x14ac:dyDescent="0.2">
      <c r="A51" s="8" t="s">
        <v>34</v>
      </c>
      <c r="D51" s="6">
        <v>390.65585471000003</v>
      </c>
      <c r="E51" s="7">
        <v>367.23036231999998</v>
      </c>
    </row>
    <row r="52" spans="1:5" x14ac:dyDescent="0.2">
      <c r="A52" s="8" t="s">
        <v>35</v>
      </c>
      <c r="B52" s="23"/>
      <c r="C52" s="23"/>
      <c r="D52" s="6">
        <v>3.00012363</v>
      </c>
      <c r="E52" s="9">
        <v>0.66313699999999998</v>
      </c>
    </row>
    <row r="53" spans="1:5" x14ac:dyDescent="0.2">
      <c r="A53" s="12" t="s">
        <v>6</v>
      </c>
      <c r="B53" s="12"/>
      <c r="C53" s="13"/>
      <c r="D53" s="15">
        <f>SUM(D51:D52)</f>
        <v>393.65597834000005</v>
      </c>
      <c r="E53" s="16">
        <f>SUM(E51:E52)</f>
        <v>367.89349931999999</v>
      </c>
    </row>
    <row r="54" spans="1:5" x14ac:dyDescent="0.2">
      <c r="A54" s="1"/>
      <c r="B54" s="23"/>
      <c r="C54" s="23"/>
      <c r="D54" s="25"/>
      <c r="E54" s="23"/>
    </row>
    <row r="55" spans="1:5" ht="13.5" thickBot="1" x14ac:dyDescent="0.25">
      <c r="A55" s="3" t="s">
        <v>2</v>
      </c>
      <c r="B55" s="3"/>
      <c r="C55" s="3"/>
      <c r="D55" s="4" t="s">
        <v>14</v>
      </c>
      <c r="E55" s="4" t="s">
        <v>15</v>
      </c>
    </row>
    <row r="56" spans="1:5" ht="25.5" x14ac:dyDescent="0.2">
      <c r="A56" s="21" t="s">
        <v>16</v>
      </c>
      <c r="B56" s="22"/>
      <c r="C56" s="22"/>
      <c r="D56" s="6"/>
      <c r="E56" s="9"/>
    </row>
    <row r="57" spans="1:5" x14ac:dyDescent="0.2">
      <c r="A57" s="8" t="s">
        <v>36</v>
      </c>
      <c r="B57" s="22"/>
      <c r="C57" s="22"/>
      <c r="D57" s="6">
        <v>5.75</v>
      </c>
      <c r="E57" s="7">
        <v>5.5</v>
      </c>
    </row>
    <row r="58" spans="1:5" x14ac:dyDescent="0.2">
      <c r="A58" s="1"/>
      <c r="B58" s="22"/>
      <c r="C58" s="22"/>
      <c r="D58" s="6"/>
      <c r="E58" s="9"/>
    </row>
    <row r="59" spans="1:5" x14ac:dyDescent="0.2">
      <c r="A59" s="8" t="s">
        <v>18</v>
      </c>
      <c r="B59" s="22"/>
      <c r="C59" s="22"/>
      <c r="D59" s="6"/>
      <c r="E59" s="9"/>
    </row>
    <row r="60" spans="1:5" x14ac:dyDescent="0.2">
      <c r="A60" s="1"/>
      <c r="B60" s="22"/>
      <c r="C60" s="22"/>
      <c r="D60" s="6"/>
      <c r="E60" s="7"/>
    </row>
    <row r="61" spans="1:5" x14ac:dyDescent="0.2">
      <c r="A61" s="5" t="s">
        <v>37</v>
      </c>
      <c r="B61" s="23"/>
      <c r="C61" s="23"/>
      <c r="D61" s="6"/>
      <c r="E61" s="9"/>
    </row>
    <row r="62" spans="1:5" x14ac:dyDescent="0.2">
      <c r="A62" s="26" t="s">
        <v>38</v>
      </c>
      <c r="B62" s="23"/>
      <c r="C62" s="23"/>
      <c r="D62" s="6"/>
      <c r="E62" s="9"/>
    </row>
    <row r="63" spans="1:5" x14ac:dyDescent="0.2">
      <c r="A63" s="8" t="s">
        <v>39</v>
      </c>
      <c r="B63" s="23"/>
      <c r="C63" s="23"/>
      <c r="D63" s="6">
        <v>14.396000000000001</v>
      </c>
      <c r="E63" s="7">
        <v>66.633600000000001</v>
      </c>
    </row>
    <row r="64" spans="1:5" x14ac:dyDescent="0.2">
      <c r="A64" s="8" t="s">
        <v>40</v>
      </c>
      <c r="B64" s="23"/>
      <c r="C64" s="23"/>
      <c r="D64" s="6">
        <v>4.0670000000000002</v>
      </c>
      <c r="E64" s="9">
        <v>53.389249499999998</v>
      </c>
    </row>
    <row r="65" spans="1:5" x14ac:dyDescent="0.2">
      <c r="A65" s="1"/>
      <c r="B65" s="23"/>
      <c r="C65" s="23"/>
      <c r="D65" s="25"/>
      <c r="E65" s="23"/>
    </row>
    <row r="66" spans="1:5" x14ac:dyDescent="0.2">
      <c r="A66" s="31" t="s">
        <v>41</v>
      </c>
      <c r="B66" s="31"/>
      <c r="C66" s="31"/>
      <c r="D66" s="31"/>
      <c r="E66" s="31"/>
    </row>
    <row r="67" spans="1:5" x14ac:dyDescent="0.2">
      <c r="A67" s="1"/>
      <c r="B67" s="23"/>
      <c r="C67" s="23"/>
      <c r="D67" s="25"/>
      <c r="E67" s="23"/>
    </row>
    <row r="68" spans="1:5" ht="13.5" thickBot="1" x14ac:dyDescent="0.25">
      <c r="A68" s="3" t="s">
        <v>2</v>
      </c>
      <c r="B68" s="3"/>
      <c r="C68" s="3"/>
      <c r="D68" s="4">
        <v>2013</v>
      </c>
      <c r="E68" s="4">
        <v>2012</v>
      </c>
    </row>
    <row r="69" spans="1:5" ht="14.25" customHeight="1" x14ac:dyDescent="0.2">
      <c r="A69" s="5" t="s">
        <v>19</v>
      </c>
      <c r="B69" s="27"/>
      <c r="C69" s="27"/>
      <c r="D69" s="6"/>
      <c r="E69" s="9"/>
    </row>
    <row r="70" spans="1:5" x14ac:dyDescent="0.2">
      <c r="A70" s="21" t="s">
        <v>20</v>
      </c>
      <c r="B70" s="27"/>
      <c r="C70" s="27"/>
      <c r="D70" s="6"/>
      <c r="E70" s="7"/>
    </row>
    <row r="71" spans="1:5" x14ac:dyDescent="0.2">
      <c r="A71" s="8" t="s">
        <v>21</v>
      </c>
      <c r="B71" s="27"/>
      <c r="C71" s="27"/>
      <c r="D71" s="6">
        <f>1.75804913+0.14339036+0.0090954</f>
        <v>1.9105348900000001</v>
      </c>
      <c r="E71" s="9">
        <f>2.03989945+0.06268893+0.15410711</f>
        <v>2.2566954900000002</v>
      </c>
    </row>
    <row r="72" spans="1:5" x14ac:dyDescent="0.2">
      <c r="A72" s="8" t="s">
        <v>22</v>
      </c>
      <c r="B72" s="27"/>
      <c r="C72" s="27"/>
      <c r="D72" s="6">
        <f>7.9968444+0.11533281</f>
        <v>8.1121772100000005</v>
      </c>
      <c r="E72" s="9">
        <f>2.79818102+0.00902205+0.08766925</f>
        <v>2.8948723199999997</v>
      </c>
    </row>
    <row r="73" spans="1:5" x14ac:dyDescent="0.2">
      <c r="A73" s="8" t="s">
        <v>23</v>
      </c>
      <c r="B73" s="27"/>
      <c r="C73" s="27"/>
      <c r="D73" s="6">
        <v>8.7955288399999993</v>
      </c>
      <c r="E73" s="7" t="s">
        <v>27</v>
      </c>
    </row>
    <row r="74" spans="1:5" x14ac:dyDescent="0.2">
      <c r="A74" s="12" t="s">
        <v>6</v>
      </c>
      <c r="B74" s="12"/>
      <c r="C74" s="13"/>
      <c r="D74" s="38">
        <f>SUM(D71:D73)</f>
        <v>18.818240939999999</v>
      </c>
      <c r="E74" s="16">
        <f>SUM(E71:E72)</f>
        <v>5.1515678099999995</v>
      </c>
    </row>
    <row r="75" spans="1:5" x14ac:dyDescent="0.2">
      <c r="A75" s="1"/>
      <c r="B75" s="27"/>
      <c r="C75" s="27"/>
      <c r="D75" s="39"/>
      <c r="E75" s="9"/>
    </row>
    <row r="76" spans="1:5" ht="25.5" x14ac:dyDescent="0.2">
      <c r="A76" s="28" t="s">
        <v>42</v>
      </c>
      <c r="B76" s="29"/>
      <c r="C76" s="27"/>
      <c r="D76" s="6">
        <f>0.24015048+0.6003762</f>
        <v>0.84052667999999997</v>
      </c>
      <c r="E76" s="7">
        <f>0.6003762+0.24015048</f>
        <v>0.84052667999999997</v>
      </c>
    </row>
    <row r="77" spans="1:5" x14ac:dyDescent="0.2">
      <c r="A77" s="1"/>
      <c r="B77" s="27"/>
      <c r="C77" s="27"/>
      <c r="D77" s="6"/>
      <c r="E77" s="9"/>
    </row>
    <row r="78" spans="1:5" ht="25.5" x14ac:dyDescent="0.2">
      <c r="A78" s="28" t="s">
        <v>24</v>
      </c>
      <c r="B78" s="29"/>
      <c r="C78" s="27"/>
      <c r="D78" s="6"/>
      <c r="E78" s="9"/>
    </row>
    <row r="79" spans="1:5" x14ac:dyDescent="0.2">
      <c r="A79" s="8" t="s">
        <v>25</v>
      </c>
      <c r="B79" s="27"/>
      <c r="C79" s="27"/>
      <c r="D79" s="6">
        <f>-2.69719813-0.0476928</f>
        <v>-2.74489093</v>
      </c>
      <c r="E79" s="9">
        <v>-3.101</v>
      </c>
    </row>
    <row r="80" spans="1:5" x14ac:dyDescent="0.2">
      <c r="A80" s="8" t="s">
        <v>26</v>
      </c>
      <c r="B80" s="27"/>
      <c r="C80" s="27"/>
      <c r="D80" s="6">
        <v>0.24015048</v>
      </c>
      <c r="E80" s="7">
        <v>0.24015048</v>
      </c>
    </row>
    <row r="81" spans="1:5" x14ac:dyDescent="0.2">
      <c r="A81" s="12" t="s">
        <v>6</v>
      </c>
      <c r="B81" s="12"/>
      <c r="C81" s="13"/>
      <c r="D81" s="15">
        <f>SUM(D79:D80)</f>
        <v>-2.5047404499999999</v>
      </c>
      <c r="E81" s="16">
        <f>SUM(E79:E80)</f>
        <v>-2.8608495199999999</v>
      </c>
    </row>
    <row r="82" spans="1:5" x14ac:dyDescent="0.2">
      <c r="A82" s="1"/>
      <c r="B82" s="27"/>
      <c r="C82" s="27"/>
      <c r="D82" s="27"/>
      <c r="E82" s="27"/>
    </row>
    <row r="83" spans="1:5" ht="15" x14ac:dyDescent="0.25">
      <c r="A83" s="32" t="s">
        <v>43</v>
      </c>
      <c r="B83" s="32"/>
      <c r="C83" s="32"/>
      <c r="D83" s="32"/>
      <c r="E83" s="32"/>
    </row>
    <row r="84" spans="1:5" x14ac:dyDescent="0.2">
      <c r="A84" s="1"/>
    </row>
    <row r="85" spans="1:5" ht="13.5" thickBot="1" x14ac:dyDescent="0.25">
      <c r="A85" s="3" t="s">
        <v>2</v>
      </c>
      <c r="B85" s="3"/>
      <c r="C85" s="3"/>
      <c r="D85" s="4">
        <v>2013</v>
      </c>
      <c r="E85" s="4">
        <v>2012</v>
      </c>
    </row>
    <row r="86" spans="1:5" x14ac:dyDescent="0.2">
      <c r="A86" s="5" t="s">
        <v>3</v>
      </c>
      <c r="D86" s="6"/>
      <c r="E86" s="9"/>
    </row>
    <row r="87" spans="1:5" x14ac:dyDescent="0.2">
      <c r="A87" s="28" t="s">
        <v>34</v>
      </c>
      <c r="D87" s="6">
        <v>0.93214600000000003</v>
      </c>
      <c r="E87" s="9">
        <v>1.3138890000000001</v>
      </c>
    </row>
    <row r="88" spans="1:5" x14ac:dyDescent="0.2">
      <c r="A88" s="1"/>
    </row>
    <row r="89" spans="1:5" ht="13.5" thickBot="1" x14ac:dyDescent="0.25">
      <c r="A89" s="3" t="s">
        <v>2</v>
      </c>
      <c r="B89" s="3"/>
      <c r="C89" s="3"/>
      <c r="D89" s="4">
        <v>2013</v>
      </c>
      <c r="E89" s="4">
        <v>2012</v>
      </c>
    </row>
    <row r="90" spans="1:5" ht="13.5" customHeight="1" x14ac:dyDescent="0.2">
      <c r="A90" s="5" t="s">
        <v>19</v>
      </c>
      <c r="D90" s="6"/>
      <c r="E90" s="9"/>
    </row>
    <row r="91" spans="1:5" x14ac:dyDescent="0.2">
      <c r="A91" s="21" t="s">
        <v>20</v>
      </c>
      <c r="D91" s="6"/>
      <c r="E91" s="9"/>
    </row>
    <row r="92" spans="1:5" x14ac:dyDescent="0.2">
      <c r="A92" s="28" t="s">
        <v>21</v>
      </c>
      <c r="D92" s="6">
        <v>0.91314572999999977</v>
      </c>
      <c r="E92" s="9">
        <v>0.90300000000000002</v>
      </c>
    </row>
    <row r="93" spans="1:5" x14ac:dyDescent="0.2">
      <c r="A93" s="8" t="s">
        <v>22</v>
      </c>
      <c r="D93" s="6">
        <v>2.2521995999999995</v>
      </c>
      <c r="E93" s="9">
        <v>3.1219999999999999</v>
      </c>
    </row>
    <row r="94" spans="1:5" x14ac:dyDescent="0.2">
      <c r="A94" s="12" t="s">
        <v>6</v>
      </c>
      <c r="B94" s="12"/>
      <c r="C94" s="13"/>
      <c r="D94" s="15">
        <f>SUM(D92:D93)</f>
        <v>3.1653453299999992</v>
      </c>
      <c r="E94" s="16">
        <f>SUM(E92:E93)</f>
        <v>4.0250000000000004</v>
      </c>
    </row>
    <row r="96" spans="1:5" ht="28.5" customHeight="1" x14ac:dyDescent="0.2">
      <c r="A96" s="33" t="s">
        <v>44</v>
      </c>
      <c r="B96" s="33"/>
      <c r="C96" s="33"/>
      <c r="D96" s="33"/>
      <c r="E96" s="33"/>
    </row>
    <row r="97" spans="1:4" x14ac:dyDescent="0.2">
      <c r="A97" s="2"/>
      <c r="B97" s="2"/>
      <c r="C97" s="2"/>
      <c r="D97" s="2"/>
    </row>
  </sheetData>
  <mergeCells count="16">
    <mergeCell ref="A25:E25"/>
    <mergeCell ref="A1:E1"/>
    <mergeCell ref="A3:E3"/>
    <mergeCell ref="A11:E11"/>
    <mergeCell ref="B13:C13"/>
    <mergeCell ref="D13:E13"/>
    <mergeCell ref="A47:E47"/>
    <mergeCell ref="A66:E66"/>
    <mergeCell ref="A83:E83"/>
    <mergeCell ref="A96:E96"/>
    <mergeCell ref="A40:E40"/>
    <mergeCell ref="A41:E41"/>
    <mergeCell ref="A42:E42"/>
    <mergeCell ref="A43:E43"/>
    <mergeCell ref="A44:E44"/>
    <mergeCell ref="A45:E45"/>
  </mergeCells>
  <pageMargins left="0.7" right="0.7" top="0.75" bottom="0.75" header="0.3" footer="0.3"/>
  <pageSetup paperSize="9" scale="78" orientation="portrait"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Note 33</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2014-03-03T17:21:34Z</dcterms:created>
  <dcterms:modified xsi:type="dcterms:W3CDTF">2014-03-04T14:47:37Z</dcterms:modified>
</cp:coreProperties>
</file>