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1075" windowHeight="10035"/>
  </bookViews>
  <sheets>
    <sheet name="Note 2" sheetId="1" r:id="rId1"/>
  </sheets>
  <calcPr calcId="145621"/>
</workbook>
</file>

<file path=xl/calcChain.xml><?xml version="1.0" encoding="utf-8"?>
<calcChain xmlns="http://schemas.openxmlformats.org/spreadsheetml/2006/main">
  <c r="F145" i="1" l="1"/>
  <c r="E145" i="1"/>
  <c r="F136" i="1"/>
  <c r="E136" i="1"/>
  <c r="F126" i="1"/>
  <c r="F138" i="1" s="1"/>
  <c r="F149" i="1" s="1"/>
  <c r="E126" i="1"/>
  <c r="E138" i="1" s="1"/>
  <c r="E149" i="1" s="1"/>
  <c r="F109" i="1"/>
  <c r="E109" i="1"/>
  <c r="F108" i="1"/>
  <c r="F110" i="1" s="1"/>
  <c r="E108" i="1"/>
  <c r="E110" i="1" s="1"/>
  <c r="F103" i="1"/>
  <c r="E103" i="1"/>
  <c r="E105" i="1" s="1"/>
  <c r="F101" i="1"/>
  <c r="F105" i="1" s="1"/>
  <c r="F95" i="1"/>
  <c r="F97" i="1" s="1"/>
  <c r="E95" i="1"/>
  <c r="E97" i="1" s="1"/>
  <c r="F85" i="1"/>
  <c r="E85" i="1"/>
  <c r="F80" i="1"/>
  <c r="E80" i="1"/>
  <c r="F67" i="1"/>
  <c r="E67" i="1"/>
  <c r="F40" i="1"/>
  <c r="E40" i="1"/>
  <c r="F31" i="1"/>
  <c r="E31" i="1"/>
  <c r="F17" i="1"/>
  <c r="F49" i="1" s="1"/>
  <c r="E17" i="1"/>
  <c r="E49" i="1" s="1"/>
  <c r="E112" i="1" l="1"/>
  <c r="F112" i="1"/>
  <c r="F156" i="1" s="1"/>
  <c r="F33" i="1"/>
  <c r="E33" i="1"/>
</calcChain>
</file>

<file path=xl/sharedStrings.xml><?xml version="1.0" encoding="utf-8"?>
<sst xmlns="http://schemas.openxmlformats.org/spreadsheetml/2006/main" count="125" uniqueCount="48">
  <si>
    <t>2 Net income from investments</t>
  </si>
  <si>
    <t>P&amp;C insurance</t>
  </si>
  <si>
    <t>EURm</t>
  </si>
  <si>
    <t>Financial assets</t>
  </si>
  <si>
    <t>Derivative financial instruments</t>
  </si>
  <si>
    <t>Gains/losses</t>
  </si>
  <si>
    <t>Financial assets designated as at fair value through p/l</t>
  </si>
  <si>
    <t>Debt securities</t>
  </si>
  <si>
    <t>Interest income</t>
  </si>
  <si>
    <t>Equity securities</t>
  </si>
  <si>
    <t>Dividend income</t>
  </si>
  <si>
    <t xml:space="preserve">Total </t>
  </si>
  <si>
    <t>Loans and receivables</t>
  </si>
  <si>
    <t>Financial assets available-for-sale</t>
  </si>
  <si>
    <t>Impairment losses</t>
  </si>
  <si>
    <t>Total</t>
  </si>
  <si>
    <t>Total from financial assets</t>
  </si>
  <si>
    <t>Other assets</t>
  </si>
  <si>
    <t>Investment properties</t>
  </si>
  <si>
    <t>Other</t>
  </si>
  <si>
    <t>Total from other assets</t>
  </si>
  <si>
    <t>Expense on other than financial liabilities</t>
  </si>
  <si>
    <t>Effect of discounting annuities</t>
  </si>
  <si>
    <t>Fee and commission expenses</t>
  </si>
  <si>
    <t>Asset management</t>
  </si>
  <si>
    <t>P&amp;C insurance, total</t>
  </si>
  <si>
    <t>Included in gains/losses from financial assets available-for-sale is a net gain of EURm -63 (28) transferred from the fair value reserve.</t>
  </si>
  <si>
    <t>Life insurance</t>
  </si>
  <si>
    <t>Investments related to unit-linked contracts</t>
  </si>
  <si>
    <t>Other financial assets</t>
  </si>
  <si>
    <t>Total financial assets</t>
  </si>
  <si>
    <t>Total other assets</t>
  </si>
  <si>
    <t>Net fee income</t>
  </si>
  <si>
    <t>Fee income</t>
  </si>
  <si>
    <t>Life insurance, total</t>
  </si>
  <si>
    <t>Included in gains/losses from financial assets available-for-sale is a net gain of EURm 70 (2) transferred from the fair value reserve.</t>
  </si>
  <si>
    <t>Holding</t>
  </si>
  <si>
    <t>-</t>
  </si>
  <si>
    <t xml:space="preserve">Total other assets </t>
  </si>
  <si>
    <t>Holding, total</t>
  </si>
  <si>
    <t>Included in gains/losses from financial assets available-for-sale is a net gain of EURm 4 (2) transferred from the fair value reserve.</t>
  </si>
  <si>
    <t>Elimination items between segments</t>
  </si>
  <si>
    <t>Group, total</t>
  </si>
  <si>
    <t xml:space="preserve"> </t>
  </si>
  <si>
    <t>Other income and expenses comprise rental income, maintenance expenses and depreciation of investment property.</t>
  </si>
  <si>
    <t>All the income and expenses arising from investments are included in Net income from investments. Gains/losses include realised gains/losses on sales, unrealised and realised changes in fair values and exchange differences. Unrealised fair value changes for financial assets available-for-sale are recorded in other comprehensive income and presented in the fair value reserve in equity.</t>
  </si>
  <si>
    <t>The changes in the fair value reserve are disclosed in the Statement of changes in equity.</t>
  </si>
  <si>
    <t xml:space="preserve">The effect of discounting annuities in P&amp;C insurance is disclosed separately. The provision for annuities is calculated in accordance with actuarial principles taking anticipated inflation and mortality into consideration, and discounted to take the anticipated future return on investments into account. To cover the costs for upward adjustment of annuity provisions required for the gradual reversal of such discounting, an anticipated return on investments is added to annuity results.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</si>
</sst>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0.000000"/>
    <numFmt numFmtId="166" formatCode="#,##0.000"/>
    <numFmt numFmtId="167" formatCode="#,##0.0000000"/>
    <numFmt numFmtId="168" formatCode="_-* #,##0.00\ _E_U_R_-;\-* #,##0.00\ _E_U_R_-;_-* &quot;-&quot;??\ _E_U_R_-;_-@_-"/>
  </numFmts>
  <fonts count="32" x14ac:knownFonts="1">
    <font>
      <sz val="10"/>
      <color theme="1"/>
      <name val="Arial"/>
      <family val="2"/>
    </font>
    <font>
      <b/>
      <sz val="12"/>
      <name val="Arial"/>
      <family val="2"/>
    </font>
    <font>
      <b/>
      <sz val="10"/>
      <name val="Calibri"/>
      <family val="2"/>
    </font>
    <font>
      <b/>
      <sz val="11"/>
      <name val="Arial"/>
      <family val="2"/>
    </font>
    <font>
      <sz val="10"/>
      <color theme="1"/>
      <name val="Calibri"/>
      <family val="2"/>
    </font>
    <font>
      <b/>
      <sz val="10"/>
      <name val="Arial"/>
      <family val="2"/>
    </font>
    <font>
      <b/>
      <sz val="10"/>
      <color indexed="63"/>
      <name val="Arial"/>
      <family val="2"/>
    </font>
    <font>
      <sz val="10"/>
      <color indexed="63"/>
      <name val="Arial"/>
      <family val="2"/>
    </font>
    <font>
      <sz val="10"/>
      <name val="Arial"/>
      <family val="2"/>
    </font>
    <font>
      <sz val="8"/>
      <name val="Arial"/>
      <family val="2"/>
    </font>
    <font>
      <sz val="11"/>
      <color indexed="8"/>
      <name val="Calibri"/>
      <family val="2"/>
    </font>
    <font>
      <sz val="11"/>
      <color indexed="9"/>
      <name val="Calibri"/>
      <family val="2"/>
    </font>
    <font>
      <sz val="14"/>
      <name val="Arial"/>
      <family val="2"/>
    </font>
    <font>
      <b/>
      <sz val="20"/>
      <name val="Arial"/>
      <family val="2"/>
    </font>
    <font>
      <b/>
      <sz val="16"/>
      <name val="Arial"/>
      <family val="2"/>
    </font>
    <font>
      <sz val="10"/>
      <color theme="10"/>
      <name val="Arial"/>
      <family val="2"/>
    </font>
    <font>
      <sz val="11"/>
      <color indexed="20"/>
      <name val="Calibri"/>
      <family val="2"/>
    </font>
    <font>
      <sz val="11"/>
      <color indexed="17"/>
      <name val="Calibri"/>
      <family val="2"/>
    </font>
    <font>
      <sz val="10"/>
      <color indexed="12"/>
      <name val="Arial"/>
      <family val="2"/>
    </font>
    <font>
      <b/>
      <sz val="11"/>
      <color indexed="52"/>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1"/>
      <color indexed="23"/>
      <name val="Calibri"/>
      <family val="2"/>
    </font>
    <font>
      <b/>
      <sz val="11"/>
      <color indexed="8"/>
      <name val="Calibri"/>
      <family val="2"/>
    </font>
    <font>
      <sz val="11"/>
      <color indexed="62"/>
      <name val="Calibri"/>
      <family val="2"/>
    </font>
    <font>
      <b/>
      <sz val="11"/>
      <color indexed="9"/>
      <name val="Calibri"/>
      <family val="2"/>
    </font>
    <font>
      <b/>
      <sz val="11"/>
      <color indexed="63"/>
      <name val="Calibri"/>
      <family val="2"/>
    </font>
    <font>
      <sz val="11"/>
      <color indexed="10"/>
      <name val="Calibri"/>
      <family val="2"/>
    </font>
  </fonts>
  <fills count="25">
    <fill>
      <patternFill patternType="none"/>
    </fill>
    <fill>
      <patternFill patternType="gray125"/>
    </fill>
    <fill>
      <patternFill patternType="solid">
        <fgColor rgb="FFFAE6C8"/>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DCE6F1"/>
        <bgColor indexed="64"/>
      </patternFill>
    </fill>
    <fill>
      <patternFill patternType="solid">
        <fgColor indexed="26"/>
      </patternFill>
    </fill>
    <fill>
      <patternFill patternType="solid">
        <fgColor indexed="22"/>
      </patternFill>
    </fill>
    <fill>
      <patternFill patternType="solid">
        <fgColor indexed="43"/>
      </patternFill>
    </fill>
    <fill>
      <patternFill patternType="solid">
        <fgColor indexed="55"/>
      </patternFill>
    </fill>
  </fills>
  <borders count="13">
    <border>
      <left/>
      <right/>
      <top/>
      <bottom/>
      <diagonal/>
    </border>
    <border>
      <left/>
      <right/>
      <top/>
      <bottom style="medium">
        <color rgb="FF000000"/>
      </bottom>
      <diagonal/>
    </border>
    <border>
      <left/>
      <right/>
      <top style="thin">
        <color rgb="FF000000"/>
      </top>
      <bottom style="thin">
        <color rgb="FF000000"/>
      </bottom>
      <diagonal/>
    </border>
    <border>
      <left/>
      <right/>
      <top style="medium">
        <color rgb="FF000000"/>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93">
    <xf numFmtId="0" fontId="0" fillId="0" borderId="0"/>
    <xf numFmtId="49" fontId="1" fillId="0" borderId="0" applyAlignment="0"/>
    <xf numFmtId="0" fontId="3" fillId="0" borderId="0">
      <alignment wrapText="1"/>
    </xf>
    <xf numFmtId="0" fontId="6" fillId="0" borderId="1" applyFill="0">
      <alignment horizontal="left"/>
    </xf>
    <xf numFmtId="0" fontId="6" fillId="0" borderId="1" applyFill="0">
      <alignment horizontal="right"/>
    </xf>
    <xf numFmtId="0" fontId="5" fillId="0" borderId="0">
      <alignment wrapText="1"/>
    </xf>
    <xf numFmtId="49" fontId="7" fillId="2" borderId="0">
      <alignment horizontal="right"/>
    </xf>
    <xf numFmtId="49" fontId="8" fillId="0" borderId="0" applyFill="0" applyBorder="0">
      <alignment horizontal="right"/>
    </xf>
    <xf numFmtId="0" fontId="8" fillId="0" borderId="0" applyFill="0" applyBorder="0">
      <alignment horizontal="left"/>
    </xf>
    <xf numFmtId="0" fontId="5" fillId="0" borderId="2" applyNumberFormat="0" applyFill="0" applyAlignment="0"/>
    <xf numFmtId="49" fontId="5" fillId="2" borderId="2">
      <alignment horizontal="right"/>
    </xf>
    <xf numFmtId="3" fontId="5" fillId="0" borderId="2" applyNumberFormat="0">
      <alignment horizontal="right"/>
    </xf>
    <xf numFmtId="3" fontId="7" fillId="2" borderId="0">
      <alignment horizontal="right"/>
    </xf>
    <xf numFmtId="0" fontId="8" fillId="0" borderId="0"/>
    <xf numFmtId="0" fontId="6" fillId="0" borderId="1" applyFill="0">
      <alignment horizontal="left"/>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8" fillId="0" borderId="0" applyNumberFormat="0" applyFont="0" applyFill="0" applyBorder="0" applyAlignment="0" applyProtection="0">
      <alignment horizontal="left"/>
    </xf>
    <xf numFmtId="0" fontId="5" fillId="0" borderId="0">
      <alignment horizontal="center" wrapText="1"/>
    </xf>
    <xf numFmtId="49" fontId="5" fillId="2" borderId="0">
      <alignment horizontal="right"/>
    </xf>
    <xf numFmtId="0" fontId="5" fillId="0" borderId="0" applyAlignment="0">
      <alignment wrapText="1"/>
    </xf>
    <xf numFmtId="0" fontId="5" fillId="0" borderId="0" applyNumberFormat="0">
      <alignment horizontal="right" wrapText="1"/>
    </xf>
    <xf numFmtId="49" fontId="12" fillId="0" borderId="3" applyBorder="0">
      <alignment horizontal="right" vertical="center"/>
    </xf>
    <xf numFmtId="0" fontId="5" fillId="0" borderId="0"/>
    <xf numFmtId="0" fontId="13" fillId="0" borderId="0" applyNumberFormat="0" applyAlignment="0"/>
    <xf numFmtId="0" fontId="14" fillId="0" borderId="0" applyAlignment="0"/>
    <xf numFmtId="49" fontId="5" fillId="0" borderId="0">
      <alignment horizontal="left"/>
    </xf>
    <xf numFmtId="0" fontId="5" fillId="0" borderId="0" applyFont="0">
      <alignment wrapText="1"/>
    </xf>
    <xf numFmtId="0" fontId="7" fillId="20" borderId="0" applyNumberFormat="0">
      <alignment horizontal="right"/>
    </xf>
    <xf numFmtId="0" fontId="8" fillId="0" borderId="0" applyNumberFormat="0" applyFont="0" applyFill="0" applyBorder="0" applyAlignment="0">
      <alignment horizontal="left"/>
    </xf>
    <xf numFmtId="0" fontId="15" fillId="0" borderId="2">
      <alignment horizontal="right"/>
    </xf>
    <xf numFmtId="0" fontId="5" fillId="0" borderId="0" applyNumberFormat="0" applyFont="0" applyFill="0" applyBorder="0" applyAlignment="0"/>
    <xf numFmtId="49" fontId="8" fillId="0" borderId="0">
      <alignment horizontal="right"/>
    </xf>
    <xf numFmtId="0" fontId="5" fillId="0" borderId="2" applyFill="0" applyAlignment="0"/>
    <xf numFmtId="4" fontId="5" fillId="2" borderId="2">
      <alignment horizontal="right"/>
    </xf>
    <xf numFmtId="0" fontId="8" fillId="0" borderId="0" applyNumberFormat="0" applyFont="0" applyFill="0" applyBorder="0" applyAlignment="0">
      <alignment wrapText="1"/>
    </xf>
    <xf numFmtId="0" fontId="9" fillId="0" borderId="0">
      <alignment wrapText="1"/>
    </xf>
    <xf numFmtId="0" fontId="1" fillId="0" borderId="0">
      <alignment wrapText="1"/>
    </xf>
    <xf numFmtId="0" fontId="6" fillId="0" borderId="1" applyNumberFormat="0" applyFill="0">
      <alignment horizontal="center"/>
    </xf>
    <xf numFmtId="4" fontId="5" fillId="20" borderId="2" applyNumberFormat="0">
      <alignment horizontal="right"/>
    </xf>
    <xf numFmtId="0" fontId="8" fillId="0" borderId="2">
      <alignment horizontal="right"/>
    </xf>
    <xf numFmtId="168" fontId="8" fillId="0" borderId="0" applyFont="0" applyFill="0" applyBorder="0" applyAlignment="0" applyProtection="0"/>
    <xf numFmtId="0" fontId="8" fillId="21" borderId="4" applyNumberFormat="0" applyFont="0" applyAlignment="0" applyProtection="0"/>
    <xf numFmtId="0" fontId="16" fillId="3" borderId="0" applyNumberFormat="0" applyBorder="0" applyAlignment="0" applyProtection="0"/>
    <xf numFmtId="0" fontId="17" fillId="4" borderId="0" applyNumberFormat="0" applyBorder="0" applyAlignment="0" applyProtection="0"/>
    <xf numFmtId="0" fontId="18" fillId="0" borderId="0" applyNumberFormat="0" applyBorder="0" applyAlignment="0">
      <protection locked="0"/>
    </xf>
    <xf numFmtId="0" fontId="19" fillId="22" borderId="5" applyNumberFormat="0" applyAlignment="0" applyProtection="0"/>
    <xf numFmtId="0" fontId="20" fillId="0" borderId="6" applyNumberFormat="0" applyFill="0" applyAlignment="0" applyProtection="0"/>
    <xf numFmtId="0" fontId="21" fillId="23" borderId="0" applyNumberFormat="0" applyBorder="0" applyAlignment="0" applyProtection="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7" borderId="5" applyNumberFormat="0" applyAlignment="0" applyProtection="0"/>
    <xf numFmtId="0" fontId="29" fillId="24" borderId="11" applyNumberFormat="0" applyAlignment="0" applyProtection="0"/>
    <xf numFmtId="3" fontId="5" fillId="2" borderId="2">
      <alignment horizontal="right"/>
    </xf>
    <xf numFmtId="3" fontId="5" fillId="0" borderId="2">
      <alignment horizontal="right"/>
    </xf>
    <xf numFmtId="0" fontId="30" fillId="22" borderId="12" applyNumberFormat="0" applyAlignment="0" applyProtection="0"/>
    <xf numFmtId="0" fontId="31" fillId="0" borderId="0" applyNumberFormat="0" applyFill="0" applyBorder="0" applyAlignment="0" applyProtection="0"/>
  </cellStyleXfs>
  <cellXfs count="76">
    <xf numFmtId="0" fontId="0" fillId="0" borderId="0" xfId="0"/>
    <xf numFmtId="49" fontId="1" fillId="0" borderId="0" xfId="1" applyAlignment="1"/>
    <xf numFmtId="0" fontId="2" fillId="0" borderId="0" xfId="0" applyFont="1"/>
    <xf numFmtId="0" fontId="3" fillId="0" borderId="0" xfId="2">
      <alignment wrapText="1"/>
    </xf>
    <xf numFmtId="0" fontId="4" fillId="0" borderId="0" xfId="0" applyFont="1" applyBorder="1"/>
    <xf numFmtId="3" fontId="5" fillId="0" borderId="0" xfId="0" applyNumberFormat="1" applyFont="1"/>
    <xf numFmtId="0" fontId="6" fillId="0" borderId="1" xfId="3">
      <alignment horizontal="left"/>
    </xf>
    <xf numFmtId="0" fontId="6" fillId="0" borderId="1" xfId="4">
      <alignment horizontal="right"/>
    </xf>
    <xf numFmtId="0" fontId="6" fillId="0" borderId="1" xfId="4" quotePrefix="1" applyFill="1">
      <alignment horizontal="right"/>
    </xf>
    <xf numFmtId="0" fontId="5" fillId="0" borderId="0" xfId="5">
      <alignment wrapText="1"/>
    </xf>
    <xf numFmtId="0" fontId="5" fillId="0" borderId="0" xfId="0" applyFont="1" applyFill="1"/>
    <xf numFmtId="3" fontId="7" fillId="2" borderId="0" xfId="6" applyNumberFormat="1">
      <alignment horizontal="right"/>
    </xf>
    <xf numFmtId="3" fontId="8" fillId="0" borderId="0" xfId="7" applyNumberFormat="1" applyFill="1">
      <alignment horizontal="right"/>
    </xf>
    <xf numFmtId="0" fontId="5" fillId="0" borderId="0" xfId="5" applyAlignment="1">
      <alignment horizontal="left" wrapText="1" indent="3"/>
    </xf>
    <xf numFmtId="0" fontId="8" fillId="0" borderId="0" xfId="8" applyAlignment="1">
      <alignment horizontal="left" indent="7"/>
    </xf>
    <xf numFmtId="1" fontId="8" fillId="0" borderId="0" xfId="0" applyNumberFormat="1" applyFont="1" applyFill="1"/>
    <xf numFmtId="3" fontId="8" fillId="0" borderId="0" xfId="7" applyNumberFormat="1">
      <alignment horizontal="right"/>
    </xf>
    <xf numFmtId="0" fontId="0" fillId="0" borderId="0" xfId="0" applyAlignment="1"/>
    <xf numFmtId="0" fontId="5" fillId="0" borderId="0" xfId="0" applyFont="1" applyFill="1" applyAlignment="1">
      <alignment vertical="top"/>
    </xf>
    <xf numFmtId="0" fontId="8" fillId="0" borderId="0" xfId="8" applyAlignment="1">
      <alignment horizontal="left" indent="5"/>
    </xf>
    <xf numFmtId="0" fontId="0" fillId="0" borderId="0" xfId="0" applyFill="1"/>
    <xf numFmtId="3" fontId="8" fillId="0" borderId="0" xfId="0" applyNumberFormat="1" applyFont="1" applyFill="1"/>
    <xf numFmtId="0" fontId="5" fillId="0" borderId="2" xfId="9" applyAlignment="1">
      <alignment horizontal="left" wrapText="1" indent="7"/>
    </xf>
    <xf numFmtId="1" fontId="5" fillId="0" borderId="2" xfId="9" applyNumberFormat="1" applyFill="1"/>
    <xf numFmtId="3" fontId="5" fillId="0" borderId="2" xfId="9" applyNumberFormat="1" applyFill="1"/>
    <xf numFmtId="3" fontId="5" fillId="2" borderId="2" xfId="10" applyNumberFormat="1">
      <alignment horizontal="right"/>
    </xf>
    <xf numFmtId="3" fontId="5" fillId="0" borderId="2" xfId="11" applyNumberFormat="1">
      <alignment horizontal="right"/>
    </xf>
    <xf numFmtId="0" fontId="8" fillId="0" borderId="0" xfId="8" applyAlignment="1">
      <alignment horizontal="left" indent="8"/>
    </xf>
    <xf numFmtId="3" fontId="8" fillId="0" borderId="0" xfId="0" applyNumberFormat="1" applyFont="1" applyFill="1" applyBorder="1"/>
    <xf numFmtId="3" fontId="8" fillId="0" borderId="0" xfId="0" applyNumberFormat="1" applyFont="1" applyBorder="1"/>
    <xf numFmtId="3" fontId="8" fillId="0" borderId="0" xfId="7" applyNumberFormat="1" applyFill="1" applyBorder="1">
      <alignment horizontal="right"/>
    </xf>
    <xf numFmtId="0" fontId="0" fillId="0" borderId="0" xfId="0" applyBorder="1"/>
    <xf numFmtId="0" fontId="8" fillId="0" borderId="0" xfId="8" applyFill="1" applyBorder="1" applyAlignment="1">
      <alignment horizontal="left" indent="8"/>
    </xf>
    <xf numFmtId="0" fontId="5" fillId="0" borderId="2" xfId="9" applyAlignment="1">
      <alignment horizontal="left" indent="8"/>
    </xf>
    <xf numFmtId="164" fontId="5" fillId="0" borderId="2" xfId="9" applyNumberFormat="1" applyFill="1"/>
    <xf numFmtId="49" fontId="7" fillId="2" borderId="0" xfId="6">
      <alignment horizontal="right"/>
    </xf>
    <xf numFmtId="0" fontId="5" fillId="0" borderId="2" xfId="9" applyAlignment="1"/>
    <xf numFmtId="0" fontId="5" fillId="0" borderId="2" xfId="9" applyFill="1"/>
    <xf numFmtId="0" fontId="5" fillId="0" borderId="2" xfId="9" applyFill="1" applyAlignment="1">
      <alignment vertical="top"/>
    </xf>
    <xf numFmtId="0" fontId="8" fillId="0" borderId="0" xfId="8">
      <alignment horizontal="left"/>
    </xf>
    <xf numFmtId="3" fontId="7" fillId="2" borderId="0" xfId="12">
      <alignment horizontal="right"/>
    </xf>
    <xf numFmtId="0" fontId="8" fillId="0" borderId="0" xfId="8" applyAlignment="1">
      <alignment horizontal="left" indent="3"/>
    </xf>
    <xf numFmtId="0" fontId="5" fillId="0" borderId="2" xfId="9" applyAlignment="1">
      <alignment wrapText="1"/>
    </xf>
    <xf numFmtId="165" fontId="5" fillId="0" borderId="2" xfId="9" applyNumberFormat="1" applyFill="1"/>
    <xf numFmtId="0" fontId="9" fillId="0" borderId="0" xfId="0" applyFont="1" applyFill="1"/>
    <xf numFmtId="0" fontId="8" fillId="0" borderId="0" xfId="13"/>
    <xf numFmtId="0" fontId="0" fillId="0" borderId="0" xfId="0" applyFill="1" applyBorder="1"/>
    <xf numFmtId="0" fontId="5" fillId="0" borderId="0" xfId="0" applyFont="1" applyBorder="1"/>
    <xf numFmtId="3" fontId="8" fillId="0" borderId="0" xfId="7" applyNumberFormat="1" applyBorder="1">
      <alignment horizontal="right"/>
    </xf>
    <xf numFmtId="3" fontId="8" fillId="0" borderId="0" xfId="0" applyNumberFormat="1" applyFont="1" applyBorder="1" applyAlignment="1">
      <alignment vertical="top"/>
    </xf>
    <xf numFmtId="0" fontId="8" fillId="0" borderId="0" xfId="8" applyBorder="1" applyAlignment="1">
      <alignment horizontal="left" indent="5"/>
    </xf>
    <xf numFmtId="0" fontId="5" fillId="0" borderId="2" xfId="9" applyAlignment="1">
      <alignment horizontal="left" indent="5"/>
    </xf>
    <xf numFmtId="3" fontId="5" fillId="0" borderId="2" xfId="9" applyNumberFormat="1"/>
    <xf numFmtId="3" fontId="5" fillId="0" borderId="2" xfId="9" applyNumberFormat="1" applyAlignment="1">
      <alignment vertical="top"/>
    </xf>
    <xf numFmtId="3" fontId="7" fillId="2" borderId="0" xfId="6" quotePrefix="1" applyNumberFormat="1">
      <alignment horizontal="right"/>
    </xf>
    <xf numFmtId="3" fontId="8" fillId="0" borderId="0" xfId="7" quotePrefix="1" applyNumberFormat="1" applyFill="1">
      <alignment horizontal="right"/>
    </xf>
    <xf numFmtId="49" fontId="8" fillId="0" borderId="0" xfId="7" applyFill="1" applyBorder="1">
      <alignment horizontal="right"/>
    </xf>
    <xf numFmtId="166" fontId="0" fillId="0" borderId="0" xfId="0" applyNumberFormat="1" applyFill="1" applyBorder="1"/>
    <xf numFmtId="165" fontId="0" fillId="0" borderId="0" xfId="0" applyNumberFormat="1" applyFill="1" applyBorder="1"/>
    <xf numFmtId="3" fontId="0" fillId="0" borderId="0" xfId="0" applyNumberFormat="1" applyFill="1" applyBorder="1"/>
    <xf numFmtId="0" fontId="8" fillId="0" borderId="0" xfId="13" applyAlignment="1">
      <alignment wrapText="1"/>
    </xf>
    <xf numFmtId="0" fontId="6" fillId="0" borderId="1" xfId="14">
      <alignment horizontal="left"/>
    </xf>
    <xf numFmtId="0" fontId="5" fillId="0" borderId="0" xfId="0" applyFont="1"/>
    <xf numFmtId="167" fontId="8" fillId="0" borderId="0" xfId="0" applyNumberFormat="1" applyFont="1" applyBorder="1"/>
    <xf numFmtId="165" fontId="0" fillId="0" borderId="0" xfId="0" applyNumberFormat="1" applyBorder="1"/>
    <xf numFmtId="167" fontId="5" fillId="0" borderId="2" xfId="9" applyNumberFormat="1"/>
    <xf numFmtId="165" fontId="8" fillId="0" borderId="0" xfId="0" applyNumberFormat="1" applyFont="1" applyBorder="1"/>
    <xf numFmtId="3" fontId="8" fillId="0" borderId="0" xfId="0" applyNumberFormat="1" applyFont="1" applyFill="1" applyAlignment="1">
      <alignment horizontal="right"/>
    </xf>
    <xf numFmtId="3" fontId="0" fillId="0" borderId="0" xfId="0" applyNumberFormat="1"/>
    <xf numFmtId="165" fontId="0" fillId="0" borderId="0" xfId="0" applyNumberFormat="1"/>
    <xf numFmtId="165" fontId="8" fillId="0" borderId="0" xfId="0" applyNumberFormat="1" applyFont="1" applyFill="1" applyBorder="1"/>
    <xf numFmtId="0" fontId="8" fillId="0" borderId="0" xfId="8" applyFill="1">
      <alignment horizontal="left"/>
    </xf>
    <xf numFmtId="3" fontId="5" fillId="0" borderId="0" xfId="0" applyNumberFormat="1" applyFont="1" applyAlignment="1">
      <alignment horizontal="right"/>
    </xf>
    <xf numFmtId="0" fontId="8" fillId="0" borderId="0" xfId="8" applyFill="1" applyAlignment="1">
      <alignment horizontal="left" wrapText="1"/>
    </xf>
    <xf numFmtId="0" fontId="8" fillId="0" borderId="0" xfId="0" applyFont="1" applyFill="1" applyAlignment="1">
      <alignment wrapText="1"/>
    </xf>
    <xf numFmtId="0" fontId="8" fillId="0" borderId="0" xfId="0" applyFont="1" applyFill="1" applyAlignment="1"/>
  </cellXfs>
  <cellStyles count="93">
    <cellStyle name="20 % - Aksentti2" xfId="15"/>
    <cellStyle name="20 % - Aksentti3" xfId="16"/>
    <cellStyle name="20 % - Aksentti4" xfId="17"/>
    <cellStyle name="20 % - Aksentti5" xfId="18"/>
    <cellStyle name="20 % - Aksentti6" xfId="19"/>
    <cellStyle name="40 % - Aksentti1" xfId="20"/>
    <cellStyle name="40 % - Aksentti2" xfId="21"/>
    <cellStyle name="40 % - Aksentti3" xfId="22"/>
    <cellStyle name="40 % - Aksentti4" xfId="23"/>
    <cellStyle name="40 % - Aksentti5" xfId="24"/>
    <cellStyle name="40 % - Aksentti6" xfId="25"/>
    <cellStyle name="60 % - Aksentti1" xfId="26"/>
    <cellStyle name="60 % - Aksentti2" xfId="27"/>
    <cellStyle name="60 % - Aksentti3" xfId="28"/>
    <cellStyle name="60 % - Aksentti4" xfId="29"/>
    <cellStyle name="60 % - Aksentti5" xfId="30"/>
    <cellStyle name="60 % - Aksentti6" xfId="31"/>
    <cellStyle name="Aksentti1" xfId="32"/>
    <cellStyle name="Aksentti2" xfId="33"/>
    <cellStyle name="Aksentti3" xfId="34"/>
    <cellStyle name="Aksentti4" xfId="35"/>
    <cellStyle name="Aksentti5" xfId="36"/>
    <cellStyle name="Aksentti6" xfId="37"/>
    <cellStyle name="ar-blank" xfId="38"/>
    <cellStyle name="ar-bold" xfId="5"/>
    <cellStyle name="ar-bold-center" xfId="39"/>
    <cellStyle name="ar-bold-hilite" xfId="40"/>
    <cellStyle name="ar-bold-no-line" xfId="41"/>
    <cellStyle name="ar-bold-right" xfId="42"/>
    <cellStyle name="ar-brace-vertical-centered" xfId="43"/>
    <cellStyle name="ar-download" xfId="44"/>
    <cellStyle name="ar-h1" xfId="45"/>
    <cellStyle name="ar-h2" xfId="46"/>
    <cellStyle name="ar-h3" xfId="1"/>
    <cellStyle name="ar-h4" xfId="2"/>
    <cellStyle name="ar-h5" xfId="47"/>
    <cellStyle name="ar-h6" xfId="48"/>
    <cellStyle name="ar-hilight-right" xfId="49"/>
    <cellStyle name="ar-hilite" xfId="6"/>
    <cellStyle name="ar-hilite-pagebreak" xfId="12"/>
    <cellStyle name="ar-left" xfId="8"/>
    <cellStyle name="ar-left-pagebreak" xfId="50"/>
    <cellStyle name="ar-link-line" xfId="51"/>
    <cellStyle name="ar-pagebreak" xfId="52"/>
    <cellStyle name="ar-right" xfId="7"/>
    <cellStyle name="ar-right-no-border" xfId="53"/>
    <cellStyle name="ar-subtotal" xfId="54"/>
    <cellStyle name="ar-subtotal-hilite" xfId="55"/>
    <cellStyle name="ar-text" xfId="13"/>
    <cellStyle name="ar-text-pagebreak" xfId="56"/>
    <cellStyle name="ar-text-small" xfId="57"/>
    <cellStyle name="ar-th1" xfId="58"/>
    <cellStyle name="ar-thead" xfId="3"/>
    <cellStyle name="ar-thead-center" xfId="59"/>
    <cellStyle name="ar-thead-left" xfId="14"/>
    <cellStyle name="ar-thead-right" xfId="4"/>
    <cellStyle name="ar-total" xfId="9"/>
    <cellStyle name="ar-total-hilight-right" xfId="60"/>
    <cellStyle name="ar-total-hilite" xfId="10"/>
    <cellStyle name="ar-total-nobold" xfId="61"/>
    <cellStyle name="ar-total-right" xfId="11"/>
    <cellStyle name="Comma 2" xfId="62"/>
    <cellStyle name="Huomautus" xfId="63"/>
    <cellStyle name="Huono" xfId="64"/>
    <cellStyle name="Hyvä" xfId="65"/>
    <cellStyle name="Inmatning" xfId="66"/>
    <cellStyle name="Laskenta" xfId="67"/>
    <cellStyle name="Linkitetty solu" xfId="68"/>
    <cellStyle name="Neutraali" xfId="69"/>
    <cellStyle name="Normaali 2" xfId="70"/>
    <cellStyle name="Normaali 2 2" xfId="71"/>
    <cellStyle name="Normaali 3" xfId="72"/>
    <cellStyle name="Normaali 3 2" xfId="73"/>
    <cellStyle name="Normal" xfId="0" builtinId="0"/>
    <cellStyle name="Normal 12" xfId="74"/>
    <cellStyle name="Normal 2" xfId="75"/>
    <cellStyle name="Normal 2 2" xfId="76"/>
    <cellStyle name="Normal 3" xfId="77"/>
    <cellStyle name="Normal 4" xfId="78"/>
    <cellStyle name="Otsikko" xfId="79"/>
    <cellStyle name="Otsikko 1" xfId="80"/>
    <cellStyle name="Otsikko 2" xfId="81"/>
    <cellStyle name="Otsikko 3" xfId="82"/>
    <cellStyle name="Otsikko 4" xfId="83"/>
    <cellStyle name="Percent 2" xfId="84"/>
    <cellStyle name="Selittävä teksti" xfId="85"/>
    <cellStyle name="Summa" xfId="86"/>
    <cellStyle name="Syöttö" xfId="87"/>
    <cellStyle name="Tarkistussolu" xfId="88"/>
    <cellStyle name="total-hilite-pagebreak-bold" xfId="89"/>
    <cellStyle name="total-pagebreak-bold" xfId="90"/>
    <cellStyle name="Tulostus" xfId="91"/>
    <cellStyle name="Varoitusteksti"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61"/>
  <sheetViews>
    <sheetView tabSelected="1" view="pageBreakPreview" zoomScaleNormal="100" zoomScaleSheetLayoutView="100" workbookViewId="0">
      <selection sqref="A1:F1"/>
    </sheetView>
  </sheetViews>
  <sheetFormatPr defaultRowHeight="12.75" x14ac:dyDescent="0.2"/>
  <cols>
    <col min="1" max="1" width="68" customWidth="1"/>
    <col min="2" max="4" width="3" customWidth="1"/>
    <col min="5" max="6" width="13.5703125" customWidth="1"/>
  </cols>
  <sheetData>
    <row r="1" spans="1:6" ht="15.75" x14ac:dyDescent="0.25">
      <c r="A1" s="1" t="s">
        <v>0</v>
      </c>
      <c r="B1" s="1"/>
      <c r="C1" s="1"/>
      <c r="D1" s="1"/>
      <c r="E1" s="1"/>
      <c r="F1" s="1"/>
    </row>
    <row r="2" spans="1:6" x14ac:dyDescent="0.2">
      <c r="A2" s="2"/>
    </row>
    <row r="3" spans="1:6" ht="15" x14ac:dyDescent="0.25">
      <c r="A3" s="3" t="s">
        <v>1</v>
      </c>
      <c r="B3" s="3"/>
      <c r="C3" s="3"/>
      <c r="D3" s="3"/>
      <c r="E3" s="3"/>
      <c r="F3" s="3"/>
    </row>
    <row r="4" spans="1:6" x14ac:dyDescent="0.2">
      <c r="A4" s="4"/>
      <c r="B4" s="5"/>
      <c r="C4" s="5"/>
      <c r="D4" s="5"/>
      <c r="E4" s="5"/>
      <c r="F4" s="5"/>
    </row>
    <row r="5" spans="1:6" ht="13.5" thickBot="1" x14ac:dyDescent="0.25">
      <c r="A5" s="6" t="s">
        <v>2</v>
      </c>
      <c r="B5" s="6"/>
      <c r="C5" s="6"/>
      <c r="D5" s="6"/>
      <c r="E5" s="7">
        <v>2013</v>
      </c>
      <c r="F5" s="8">
        <v>2012</v>
      </c>
    </row>
    <row r="6" spans="1:6" x14ac:dyDescent="0.2">
      <c r="A6" s="9" t="s">
        <v>3</v>
      </c>
      <c r="B6" s="10"/>
      <c r="C6" s="10"/>
      <c r="D6" s="10"/>
      <c r="E6" s="11"/>
      <c r="F6" s="12"/>
    </row>
    <row r="7" spans="1:6" x14ac:dyDescent="0.2">
      <c r="A7" s="13" t="s">
        <v>4</v>
      </c>
      <c r="B7" s="10"/>
      <c r="C7" s="10"/>
      <c r="D7" s="10"/>
      <c r="E7" s="11"/>
      <c r="F7" s="12"/>
    </row>
    <row r="8" spans="1:6" ht="13.5" customHeight="1" x14ac:dyDescent="0.2">
      <c r="A8" s="14" t="s">
        <v>5</v>
      </c>
      <c r="B8" s="15"/>
      <c r="C8" s="10"/>
      <c r="D8" s="10"/>
      <c r="E8" s="11">
        <v>-4.7798224728970604</v>
      </c>
      <c r="F8" s="12">
        <v>-12.28046013327206</v>
      </c>
    </row>
    <row r="9" spans="1:6" x14ac:dyDescent="0.2">
      <c r="A9" s="2"/>
      <c r="B9" s="15"/>
      <c r="C9" s="10"/>
      <c r="D9" s="10"/>
      <c r="E9" s="11"/>
      <c r="F9" s="16"/>
    </row>
    <row r="10" spans="1:6" x14ac:dyDescent="0.2">
      <c r="A10" s="13" t="s">
        <v>6</v>
      </c>
      <c r="B10" s="17"/>
      <c r="C10" s="17"/>
      <c r="D10" s="18"/>
      <c r="E10" s="11"/>
      <c r="F10" s="16"/>
    </row>
    <row r="11" spans="1:6" ht="12.75" customHeight="1" x14ac:dyDescent="0.2">
      <c r="A11" s="19" t="s">
        <v>7</v>
      </c>
      <c r="B11" s="20"/>
      <c r="C11" s="20"/>
      <c r="D11" s="18"/>
      <c r="E11" s="11"/>
      <c r="F11" s="16"/>
    </row>
    <row r="12" spans="1:6" x14ac:dyDescent="0.2">
      <c r="A12" s="14" t="s">
        <v>8</v>
      </c>
      <c r="B12" s="15"/>
      <c r="C12" s="20"/>
      <c r="D12" s="18"/>
      <c r="E12" s="11">
        <v>0.37087503756270079</v>
      </c>
      <c r="F12" s="12">
        <v>2.8079278492647055</v>
      </c>
    </row>
    <row r="13" spans="1:6" x14ac:dyDescent="0.2">
      <c r="A13" s="14" t="s">
        <v>5</v>
      </c>
      <c r="B13" s="15"/>
      <c r="C13" s="20"/>
      <c r="D13" s="18"/>
      <c r="E13" s="11">
        <v>-9.5552576223388253E-2</v>
      </c>
      <c r="F13" s="12">
        <v>3.6429885110294111</v>
      </c>
    </row>
    <row r="14" spans="1:6" x14ac:dyDescent="0.2">
      <c r="A14" s="19" t="s">
        <v>9</v>
      </c>
      <c r="B14" s="20"/>
      <c r="C14" s="20"/>
      <c r="D14" s="20"/>
      <c r="E14" s="11"/>
      <c r="F14" s="12"/>
    </row>
    <row r="15" spans="1:6" x14ac:dyDescent="0.2">
      <c r="A15" s="14" t="s">
        <v>5</v>
      </c>
      <c r="B15" s="15"/>
      <c r="C15" s="20"/>
      <c r="D15" s="21"/>
      <c r="E15" s="11">
        <v>6.2100760500219598</v>
      </c>
      <c r="F15" s="12">
        <v>0.16514613970588235</v>
      </c>
    </row>
    <row r="16" spans="1:6" x14ac:dyDescent="0.2">
      <c r="A16" s="14" t="s">
        <v>10</v>
      </c>
      <c r="B16" s="15"/>
      <c r="C16" s="20"/>
      <c r="D16" s="21"/>
      <c r="E16" s="11">
        <v>8.3233975173944194E-2</v>
      </c>
      <c r="F16" s="12">
        <v>0.32547288602941177</v>
      </c>
    </row>
    <row r="17" spans="1:6" ht="17.25" customHeight="1" x14ac:dyDescent="0.2">
      <c r="A17" s="22" t="s">
        <v>11</v>
      </c>
      <c r="B17" s="23"/>
      <c r="C17" s="23"/>
      <c r="D17" s="24"/>
      <c r="E17" s="25">
        <f>SUM(E12:E16)</f>
        <v>6.5686324865352166</v>
      </c>
      <c r="F17" s="26">
        <f>SUM(F12:F16)</f>
        <v>6.9415353860294111</v>
      </c>
    </row>
    <row r="18" spans="1:6" x14ac:dyDescent="0.2">
      <c r="A18" s="2"/>
      <c r="B18" s="15"/>
      <c r="C18" s="20"/>
      <c r="D18" s="21"/>
      <c r="E18" s="11"/>
      <c r="F18" s="16"/>
    </row>
    <row r="19" spans="1:6" x14ac:dyDescent="0.2">
      <c r="A19" s="13" t="s">
        <v>12</v>
      </c>
      <c r="B19" s="17"/>
      <c r="C19" s="21"/>
      <c r="D19" s="18"/>
      <c r="E19" s="11"/>
      <c r="F19" s="16"/>
    </row>
    <row r="20" spans="1:6" x14ac:dyDescent="0.2">
      <c r="A20" s="27" t="s">
        <v>8</v>
      </c>
      <c r="B20" s="20"/>
      <c r="C20" s="21"/>
      <c r="D20" s="18"/>
      <c r="E20" s="11">
        <v>21.9818000046231</v>
      </c>
      <c r="F20" s="12">
        <v>17.870675206801469</v>
      </c>
    </row>
    <row r="21" spans="1:6" x14ac:dyDescent="0.2">
      <c r="A21" s="2"/>
      <c r="B21" s="20"/>
      <c r="C21" s="21"/>
      <c r="D21" s="18"/>
      <c r="E21" s="11"/>
      <c r="F21" s="16"/>
    </row>
    <row r="22" spans="1:6" x14ac:dyDescent="0.2">
      <c r="A22" s="13" t="s">
        <v>13</v>
      </c>
      <c r="B22" s="17"/>
      <c r="C22" s="28"/>
      <c r="D22" s="29"/>
      <c r="E22" s="11"/>
      <c r="F22" s="30"/>
    </row>
    <row r="23" spans="1:6" ht="12.75" customHeight="1" x14ac:dyDescent="0.2">
      <c r="A23" s="19" t="s">
        <v>7</v>
      </c>
      <c r="B23" s="31"/>
      <c r="C23" s="28"/>
      <c r="D23" s="29"/>
      <c r="E23" s="11"/>
      <c r="F23" s="30"/>
    </row>
    <row r="24" spans="1:6" x14ac:dyDescent="0.2">
      <c r="A24" s="27" t="s">
        <v>8</v>
      </c>
      <c r="B24" s="28"/>
      <c r="C24" s="28"/>
      <c r="D24" s="29"/>
      <c r="E24" s="11">
        <v>317.48812186495917</v>
      </c>
      <c r="F24" s="30">
        <v>378.88348150275732</v>
      </c>
    </row>
    <row r="25" spans="1:6" x14ac:dyDescent="0.2">
      <c r="A25" s="32" t="s">
        <v>14</v>
      </c>
      <c r="B25" s="28"/>
      <c r="C25" s="28"/>
      <c r="D25" s="29"/>
      <c r="E25" s="11">
        <v>-0.28786932803217674</v>
      </c>
      <c r="F25" s="30">
        <v>3.3309889705882352</v>
      </c>
    </row>
    <row r="26" spans="1:6" x14ac:dyDescent="0.2">
      <c r="A26" s="27" t="s">
        <v>5</v>
      </c>
      <c r="B26" s="28"/>
      <c r="C26" s="28"/>
      <c r="D26" s="29"/>
      <c r="E26" s="11">
        <v>12.782363676290421</v>
      </c>
      <c r="F26" s="30">
        <v>10.510776424632352</v>
      </c>
    </row>
    <row r="27" spans="1:6" x14ac:dyDescent="0.2">
      <c r="A27" s="19" t="s">
        <v>9</v>
      </c>
      <c r="B27" s="31"/>
      <c r="C27" s="31"/>
      <c r="D27" s="31"/>
      <c r="E27" s="11"/>
      <c r="F27" s="30"/>
    </row>
    <row r="28" spans="1:6" x14ac:dyDescent="0.2">
      <c r="A28" s="27" t="s">
        <v>5</v>
      </c>
      <c r="B28" s="28"/>
      <c r="C28" s="28"/>
      <c r="D28" s="28"/>
      <c r="E28" s="11">
        <v>56.679046716442059</v>
      </c>
      <c r="F28" s="30">
        <v>12.220875229779411</v>
      </c>
    </row>
    <row r="29" spans="1:6" x14ac:dyDescent="0.2">
      <c r="A29" s="32" t="s">
        <v>14</v>
      </c>
      <c r="B29" s="28"/>
      <c r="C29" s="28"/>
      <c r="D29" s="28"/>
      <c r="E29" s="11">
        <v>-4.3913616190101932</v>
      </c>
      <c r="F29" s="30">
        <v>-26.955516659007351</v>
      </c>
    </row>
    <row r="30" spans="1:6" x14ac:dyDescent="0.2">
      <c r="A30" s="27" t="s">
        <v>10</v>
      </c>
      <c r="B30" s="28"/>
      <c r="C30" s="28"/>
      <c r="D30" s="28"/>
      <c r="E30" s="11">
        <v>36.947107094149466</v>
      </c>
      <c r="F30" s="30">
        <v>39.806455193014706</v>
      </c>
    </row>
    <row r="31" spans="1:6" x14ac:dyDescent="0.2">
      <c r="A31" s="33" t="s">
        <v>15</v>
      </c>
      <c r="B31" s="24"/>
      <c r="C31" s="24"/>
      <c r="D31" s="34"/>
      <c r="E31" s="25">
        <f>SUM(E24:E30)</f>
        <v>419.21740840479873</v>
      </c>
      <c r="F31" s="26">
        <f>SUM(F24:F30)</f>
        <v>417.7970606617647</v>
      </c>
    </row>
    <row r="32" spans="1:6" x14ac:dyDescent="0.2">
      <c r="A32" s="2"/>
      <c r="B32" s="28"/>
      <c r="C32" s="28"/>
      <c r="D32" s="28"/>
      <c r="E32" s="35"/>
      <c r="F32" s="28"/>
    </row>
    <row r="33" spans="1:6" x14ac:dyDescent="0.2">
      <c r="A33" s="36" t="s">
        <v>16</v>
      </c>
      <c r="B33" s="37"/>
      <c r="C33" s="24"/>
      <c r="D33" s="38"/>
      <c r="E33" s="25">
        <f>E8+E17+E20+E31</f>
        <v>442.98801842306</v>
      </c>
      <c r="F33" s="26">
        <f>F8+F17+F20+F31</f>
        <v>430.3288111213235</v>
      </c>
    </row>
    <row r="34" spans="1:6" x14ac:dyDescent="0.2">
      <c r="A34" s="2"/>
      <c r="B34" s="20"/>
      <c r="C34" s="20"/>
      <c r="D34" s="18"/>
      <c r="E34" s="11"/>
      <c r="F34" s="12"/>
    </row>
    <row r="35" spans="1:6" x14ac:dyDescent="0.2">
      <c r="A35" s="9" t="s">
        <v>17</v>
      </c>
      <c r="B35" s="28"/>
      <c r="C35" s="28"/>
      <c r="D35" s="28"/>
      <c r="E35" s="11"/>
      <c r="F35" s="12"/>
    </row>
    <row r="36" spans="1:6" ht="12.75" customHeight="1" x14ac:dyDescent="0.2">
      <c r="A36" s="19" t="s">
        <v>18</v>
      </c>
      <c r="B36" s="20"/>
      <c r="C36" s="28"/>
      <c r="D36" s="28"/>
      <c r="E36" s="11"/>
      <c r="F36" s="16"/>
    </row>
    <row r="37" spans="1:6" x14ac:dyDescent="0.2">
      <c r="A37" s="14" t="s">
        <v>5</v>
      </c>
      <c r="B37" s="20"/>
      <c r="C37" s="28"/>
      <c r="D37" s="28"/>
      <c r="E37" s="11">
        <v>-0.2337660941725804</v>
      </c>
      <c r="F37" s="12">
        <v>1.0020175781250003</v>
      </c>
    </row>
    <row r="38" spans="1:6" x14ac:dyDescent="0.2">
      <c r="A38" s="14" t="s">
        <v>19</v>
      </c>
      <c r="B38" s="20"/>
      <c r="C38" s="28"/>
      <c r="D38" s="28"/>
      <c r="E38" s="11">
        <v>-0.65670652176325095</v>
      </c>
      <c r="F38" s="12">
        <v>-0.65206435477941183</v>
      </c>
    </row>
    <row r="39" spans="1:6" x14ac:dyDescent="0.2">
      <c r="A39" s="2"/>
      <c r="B39" s="20"/>
      <c r="C39" s="28"/>
      <c r="D39" s="28"/>
      <c r="E39" s="11"/>
      <c r="F39" s="12"/>
    </row>
    <row r="40" spans="1:6" x14ac:dyDescent="0.2">
      <c r="A40" s="36" t="s">
        <v>20</v>
      </c>
      <c r="B40" s="37"/>
      <c r="C40" s="24"/>
      <c r="D40" s="24"/>
      <c r="E40" s="25">
        <f>SUM(E37:E39)</f>
        <v>-0.89047261593583138</v>
      </c>
      <c r="F40" s="26">
        <f>SUM(F37:F39)</f>
        <v>0.34995322334558843</v>
      </c>
    </row>
    <row r="41" spans="1:6" x14ac:dyDescent="0.2">
      <c r="A41" s="2"/>
      <c r="B41" s="28"/>
      <c r="C41" s="28"/>
      <c r="D41" s="28"/>
      <c r="E41" s="11"/>
      <c r="F41" s="12"/>
    </row>
    <row r="42" spans="1:6" x14ac:dyDescent="0.2">
      <c r="A42" s="39" t="s">
        <v>21</v>
      </c>
      <c r="B42" s="28"/>
      <c r="C42" s="28"/>
      <c r="D42" s="28"/>
      <c r="E42" s="11">
        <v>-4.3197701162710063</v>
      </c>
      <c r="F42" s="12">
        <v>-3.2831447610294116</v>
      </c>
    </row>
    <row r="43" spans="1:6" x14ac:dyDescent="0.2">
      <c r="A43" s="2"/>
      <c r="B43" s="28"/>
      <c r="C43" s="28"/>
      <c r="D43" s="28"/>
      <c r="E43" s="11"/>
      <c r="F43" s="12"/>
    </row>
    <row r="44" spans="1:6" x14ac:dyDescent="0.2">
      <c r="A44" s="39" t="s">
        <v>22</v>
      </c>
      <c r="B44" s="28"/>
      <c r="C44" s="28"/>
      <c r="D44" s="28"/>
      <c r="E44" s="11">
        <v>-54.971460784540348</v>
      </c>
      <c r="F44" s="12">
        <v>-56.846078929227943</v>
      </c>
    </row>
    <row r="45" spans="1:6" x14ac:dyDescent="0.2">
      <c r="B45" s="28"/>
      <c r="C45" s="28"/>
      <c r="D45" s="28"/>
      <c r="E45" s="40"/>
      <c r="F45" s="16"/>
    </row>
    <row r="46" spans="1:6" x14ac:dyDescent="0.2">
      <c r="A46" s="9" t="s">
        <v>23</v>
      </c>
      <c r="B46" s="28"/>
      <c r="C46" s="28"/>
      <c r="D46" s="28"/>
      <c r="E46" s="11"/>
      <c r="F46" s="12"/>
    </row>
    <row r="47" spans="1:6" x14ac:dyDescent="0.2">
      <c r="A47" s="41" t="s">
        <v>24</v>
      </c>
      <c r="B47" s="28"/>
      <c r="C47" s="28"/>
      <c r="D47" s="28"/>
      <c r="E47" s="11">
        <v>-14.639405584706779</v>
      </c>
      <c r="F47" s="30">
        <v>-11.088444623161765</v>
      </c>
    </row>
    <row r="48" spans="1:6" x14ac:dyDescent="0.2">
      <c r="A48" s="2"/>
      <c r="B48" s="28"/>
      <c r="E48" s="11"/>
      <c r="F48" s="16"/>
    </row>
    <row r="49" spans="1:6" ht="12.75" customHeight="1" x14ac:dyDescent="0.2">
      <c r="A49" s="42" t="s">
        <v>25</v>
      </c>
      <c r="B49" s="24"/>
      <c r="C49" s="24"/>
      <c r="D49" s="43"/>
      <c r="E49" s="25">
        <f>E8+E17+E20+E37+E38+E42+E44+E47+E31</f>
        <v>368.166909321606</v>
      </c>
      <c r="F49" s="26">
        <f>F8+F17+F20+F37+F38+F42+F44+F47+F31</f>
        <v>359.46109603125001</v>
      </c>
    </row>
    <row r="50" spans="1:6" x14ac:dyDescent="0.2">
      <c r="A50" s="20"/>
      <c r="B50" s="20"/>
      <c r="C50" s="20"/>
      <c r="D50" s="20"/>
      <c r="E50" s="20"/>
      <c r="F50" s="44"/>
    </row>
    <row r="51" spans="1:6" ht="15.75" customHeight="1" x14ac:dyDescent="0.2">
      <c r="A51" s="45" t="s">
        <v>26</v>
      </c>
      <c r="B51" s="45"/>
      <c r="C51" s="45"/>
      <c r="D51" s="45"/>
      <c r="E51" s="45"/>
      <c r="F51" s="45"/>
    </row>
    <row r="52" spans="1:6" x14ac:dyDescent="0.2">
      <c r="A52" s="2"/>
      <c r="B52" s="46"/>
      <c r="C52" s="46"/>
      <c r="D52" s="46"/>
      <c r="E52" s="46"/>
      <c r="F52" s="46"/>
    </row>
    <row r="53" spans="1:6" ht="12.75" customHeight="1" x14ac:dyDescent="0.25">
      <c r="A53" s="3" t="s">
        <v>27</v>
      </c>
      <c r="B53" s="3"/>
      <c r="C53" s="3"/>
      <c r="D53" s="3"/>
      <c r="E53" s="3"/>
      <c r="F53" s="3"/>
    </row>
    <row r="54" spans="1:6" ht="12.75" customHeight="1" x14ac:dyDescent="0.2">
      <c r="A54" s="4"/>
      <c r="B54" s="5"/>
      <c r="C54" s="5"/>
      <c r="D54" s="5"/>
      <c r="E54" s="5"/>
      <c r="F54" s="5"/>
    </row>
    <row r="55" spans="1:6" ht="13.5" thickBot="1" x14ac:dyDescent="0.25">
      <c r="A55" s="6" t="s">
        <v>2</v>
      </c>
      <c r="B55" s="6"/>
      <c r="C55" s="6"/>
      <c r="D55" s="6"/>
      <c r="E55" s="7">
        <v>2013</v>
      </c>
      <c r="F55" s="8">
        <v>2012</v>
      </c>
    </row>
    <row r="56" spans="1:6" ht="12.75" customHeight="1" x14ac:dyDescent="0.2">
      <c r="A56" s="9" t="s">
        <v>3</v>
      </c>
      <c r="B56" s="47"/>
      <c r="C56" s="47"/>
      <c r="D56" s="47"/>
      <c r="E56" s="11"/>
      <c r="F56" s="48"/>
    </row>
    <row r="57" spans="1:6" x14ac:dyDescent="0.2">
      <c r="A57" s="13" t="s">
        <v>4</v>
      </c>
      <c r="B57" s="47"/>
      <c r="C57" s="47"/>
      <c r="D57" s="47"/>
      <c r="E57" s="11"/>
      <c r="F57" s="48"/>
    </row>
    <row r="58" spans="1:6" x14ac:dyDescent="0.2">
      <c r="A58" s="14" t="s">
        <v>5</v>
      </c>
      <c r="B58" s="29"/>
      <c r="C58" s="29"/>
      <c r="D58" s="29"/>
      <c r="E58" s="11">
        <v>6.3324794799999999</v>
      </c>
      <c r="F58" s="30">
        <v>41.53914391</v>
      </c>
    </row>
    <row r="59" spans="1:6" x14ac:dyDescent="0.2">
      <c r="A59" s="4"/>
      <c r="B59" s="29"/>
      <c r="C59" s="29"/>
      <c r="D59" s="29"/>
      <c r="E59" s="11"/>
      <c r="F59" s="48"/>
    </row>
    <row r="60" spans="1:6" x14ac:dyDescent="0.2">
      <c r="A60" s="13" t="s">
        <v>6</v>
      </c>
      <c r="B60" s="17"/>
      <c r="C60" s="17"/>
      <c r="D60" s="49"/>
      <c r="E60" s="11"/>
      <c r="F60" s="48"/>
    </row>
    <row r="61" spans="1:6" x14ac:dyDescent="0.2">
      <c r="A61" s="50" t="s">
        <v>7</v>
      </c>
      <c r="B61" s="31"/>
      <c r="C61" s="29"/>
      <c r="D61" s="49"/>
      <c r="E61" s="11"/>
      <c r="F61" s="30"/>
    </row>
    <row r="62" spans="1:6" x14ac:dyDescent="0.2">
      <c r="A62" s="14" t="s">
        <v>8</v>
      </c>
      <c r="B62" s="29"/>
      <c r="C62" s="29"/>
      <c r="D62" s="49"/>
      <c r="E62" s="11">
        <v>1.1009808800000001</v>
      </c>
      <c r="F62" s="30">
        <v>3.4281031799999999</v>
      </c>
    </row>
    <row r="63" spans="1:6" x14ac:dyDescent="0.2">
      <c r="A63" s="14" t="s">
        <v>5</v>
      </c>
      <c r="B63" s="29"/>
      <c r="C63" s="29"/>
      <c r="D63" s="49"/>
      <c r="E63" s="11">
        <v>0.40064208000000001</v>
      </c>
      <c r="F63" s="30">
        <v>-0.96943542000000005</v>
      </c>
    </row>
    <row r="64" spans="1:6" x14ac:dyDescent="0.2">
      <c r="A64" s="50" t="s">
        <v>9</v>
      </c>
      <c r="B64" s="31"/>
      <c r="C64" s="29"/>
      <c r="D64" s="31"/>
      <c r="E64" s="11"/>
      <c r="F64" s="30"/>
    </row>
    <row r="65" spans="1:6" x14ac:dyDescent="0.2">
      <c r="A65" s="14" t="s">
        <v>5</v>
      </c>
      <c r="B65" s="29"/>
      <c r="C65" s="29"/>
      <c r="D65" s="49"/>
      <c r="E65" s="11">
        <v>3.4015512999999997E-2</v>
      </c>
      <c r="F65" s="30">
        <v>0.17525990999999999</v>
      </c>
    </row>
    <row r="66" spans="1:6" x14ac:dyDescent="0.2">
      <c r="A66" s="14" t="s">
        <v>10</v>
      </c>
      <c r="B66" s="29"/>
      <c r="C66" s="29"/>
      <c r="D66" s="49"/>
      <c r="E66" s="11">
        <v>2.7927500000000001E-3</v>
      </c>
      <c r="F66" s="30">
        <v>2.69644E-3</v>
      </c>
    </row>
    <row r="67" spans="1:6" x14ac:dyDescent="0.2">
      <c r="A67" s="51" t="s">
        <v>15</v>
      </c>
      <c r="B67" s="52"/>
      <c r="C67" s="52"/>
      <c r="D67" s="53"/>
      <c r="E67" s="25">
        <f>SUM(E62:E66)</f>
        <v>1.5384312230000001</v>
      </c>
      <c r="F67" s="26">
        <f>SUM(F62:F66)</f>
        <v>2.6366241099999996</v>
      </c>
    </row>
    <row r="68" spans="1:6" x14ac:dyDescent="0.2">
      <c r="A68" s="4"/>
      <c r="B68" s="29"/>
      <c r="C68" s="29"/>
      <c r="D68" s="49"/>
      <c r="E68" s="11"/>
      <c r="F68" s="48"/>
    </row>
    <row r="69" spans="1:6" x14ac:dyDescent="0.2">
      <c r="A69" s="13" t="s">
        <v>28</v>
      </c>
      <c r="B69" s="17"/>
      <c r="C69" s="17"/>
      <c r="D69" s="49"/>
      <c r="E69" s="54"/>
      <c r="F69" s="55"/>
    </row>
    <row r="70" spans="1:6" x14ac:dyDescent="0.2">
      <c r="A70" s="50" t="s">
        <v>7</v>
      </c>
      <c r="B70" s="31"/>
      <c r="C70" s="29"/>
      <c r="D70" s="49"/>
      <c r="E70" s="11"/>
      <c r="F70" s="48"/>
    </row>
    <row r="71" spans="1:6" x14ac:dyDescent="0.2">
      <c r="A71" s="14" t="s">
        <v>8</v>
      </c>
      <c r="B71" s="31"/>
      <c r="C71" s="29"/>
      <c r="D71" s="49"/>
      <c r="E71" s="11">
        <v>45.665799829999997</v>
      </c>
      <c r="F71" s="30">
        <v>34.114555959999997</v>
      </c>
    </row>
    <row r="72" spans="1:6" x14ac:dyDescent="0.2">
      <c r="A72" s="14" t="s">
        <v>5</v>
      </c>
      <c r="B72" s="29"/>
      <c r="C72" s="29"/>
      <c r="D72" s="49"/>
      <c r="E72" s="11">
        <v>-26.646554170000002</v>
      </c>
      <c r="F72" s="30">
        <v>37.303076990000001</v>
      </c>
    </row>
    <row r="73" spans="1:6" x14ac:dyDescent="0.2">
      <c r="A73" s="50" t="s">
        <v>9</v>
      </c>
      <c r="B73" s="31"/>
      <c r="C73" s="29"/>
      <c r="D73" s="49"/>
      <c r="E73" s="11"/>
      <c r="F73" s="30"/>
    </row>
    <row r="74" spans="1:6" x14ac:dyDescent="0.2">
      <c r="A74" s="14" t="s">
        <v>5</v>
      </c>
      <c r="B74" s="29"/>
      <c r="C74" s="29"/>
      <c r="D74" s="49"/>
      <c r="E74" s="11">
        <v>210.01780908999999</v>
      </c>
      <c r="F74" s="30">
        <v>237.10801229</v>
      </c>
    </row>
    <row r="75" spans="1:6" x14ac:dyDescent="0.2">
      <c r="A75" s="14" t="s">
        <v>10</v>
      </c>
      <c r="B75" s="29"/>
      <c r="C75" s="29"/>
      <c r="D75" s="49"/>
      <c r="E75" s="11">
        <v>12.78301093</v>
      </c>
      <c r="F75" s="30">
        <v>11.12224187</v>
      </c>
    </row>
    <row r="76" spans="1:6" x14ac:dyDescent="0.2">
      <c r="A76" s="50" t="s">
        <v>12</v>
      </c>
      <c r="B76" s="29"/>
      <c r="C76" s="29"/>
      <c r="D76" s="49"/>
      <c r="E76" s="11"/>
      <c r="F76" s="30"/>
    </row>
    <row r="77" spans="1:6" x14ac:dyDescent="0.2">
      <c r="A77" s="14" t="s">
        <v>8</v>
      </c>
      <c r="B77" s="29"/>
      <c r="C77" s="29"/>
      <c r="D77" s="49"/>
      <c r="E77" s="11">
        <v>-0.54024097999999998</v>
      </c>
      <c r="F77" s="30">
        <v>0.65150720000000018</v>
      </c>
    </row>
    <row r="78" spans="1:6" x14ac:dyDescent="0.2">
      <c r="A78" s="50" t="s">
        <v>29</v>
      </c>
      <c r="B78" s="29"/>
      <c r="C78" s="29"/>
      <c r="D78" s="49"/>
      <c r="E78" s="11"/>
      <c r="F78" s="30"/>
    </row>
    <row r="79" spans="1:6" x14ac:dyDescent="0.2">
      <c r="A79" s="14" t="s">
        <v>5</v>
      </c>
      <c r="B79" s="29"/>
      <c r="C79" s="29"/>
      <c r="D79" s="49"/>
      <c r="E79" s="11">
        <v>28.861462629999998</v>
      </c>
      <c r="F79" s="30">
        <v>-25.96507167</v>
      </c>
    </row>
    <row r="80" spans="1:6" x14ac:dyDescent="0.2">
      <c r="A80" s="51" t="s">
        <v>15</v>
      </c>
      <c r="B80" s="52"/>
      <c r="C80" s="52"/>
      <c r="D80" s="53"/>
      <c r="E80" s="25">
        <f>SUM(E71:E79)</f>
        <v>270.14128732999995</v>
      </c>
      <c r="F80" s="26">
        <f>SUM(F71:F79)</f>
        <v>294.33432264000004</v>
      </c>
    </row>
    <row r="81" spans="1:6" x14ac:dyDescent="0.2">
      <c r="A81" s="4"/>
      <c r="B81" s="29"/>
      <c r="C81" s="29"/>
      <c r="D81" s="49"/>
      <c r="E81" s="11"/>
      <c r="F81" s="30"/>
    </row>
    <row r="82" spans="1:6" x14ac:dyDescent="0.2">
      <c r="A82" s="13" t="s">
        <v>12</v>
      </c>
      <c r="B82" s="17"/>
      <c r="C82" s="17"/>
      <c r="D82" s="29"/>
      <c r="E82" s="11"/>
      <c r="F82" s="30"/>
    </row>
    <row r="83" spans="1:6" x14ac:dyDescent="0.2">
      <c r="A83" s="14" t="s">
        <v>8</v>
      </c>
      <c r="B83" s="29"/>
      <c r="C83" s="29"/>
      <c r="D83" s="29"/>
      <c r="E83" s="11">
        <v>0.66722344</v>
      </c>
      <c r="F83" s="30">
        <v>0.70160845000000005</v>
      </c>
    </row>
    <row r="84" spans="1:6" x14ac:dyDescent="0.2">
      <c r="A84" s="14" t="s">
        <v>5</v>
      </c>
      <c r="B84" s="29"/>
      <c r="C84" s="29"/>
      <c r="D84" s="29"/>
      <c r="E84" s="11">
        <v>-4.9646778899999999</v>
      </c>
      <c r="F84" s="30">
        <v>0.51261383000000005</v>
      </c>
    </row>
    <row r="85" spans="1:6" x14ac:dyDescent="0.2">
      <c r="A85" s="51" t="s">
        <v>15</v>
      </c>
      <c r="B85" s="52"/>
      <c r="C85" s="52"/>
      <c r="D85" s="53"/>
      <c r="E85" s="25">
        <f>SUM(E83:E84)</f>
        <v>-4.29745445</v>
      </c>
      <c r="F85" s="26">
        <f>SUM(F83:F84)</f>
        <v>1.21422228</v>
      </c>
    </row>
    <row r="86" spans="1:6" x14ac:dyDescent="0.2">
      <c r="A86" s="4"/>
      <c r="B86" s="29"/>
      <c r="C86" s="29"/>
      <c r="D86" s="29"/>
      <c r="E86" s="11"/>
      <c r="F86" s="30"/>
    </row>
    <row r="87" spans="1:6" x14ac:dyDescent="0.2">
      <c r="A87" s="13" t="s">
        <v>13</v>
      </c>
      <c r="B87" s="17"/>
      <c r="C87" s="17"/>
      <c r="D87" s="29"/>
      <c r="E87" s="11"/>
      <c r="F87" s="30"/>
    </row>
    <row r="88" spans="1:6" x14ac:dyDescent="0.2">
      <c r="A88" s="50" t="s">
        <v>7</v>
      </c>
      <c r="B88" s="31"/>
      <c r="C88" s="28"/>
      <c r="D88" s="29"/>
      <c r="E88" s="11"/>
      <c r="F88" s="30"/>
    </row>
    <row r="89" spans="1:6" x14ac:dyDescent="0.2">
      <c r="A89" s="14" t="s">
        <v>8</v>
      </c>
      <c r="B89" s="28"/>
      <c r="C89" s="28"/>
      <c r="D89" s="29"/>
      <c r="E89" s="11">
        <v>114.82813001</v>
      </c>
      <c r="F89" s="30">
        <v>144.00101559000001</v>
      </c>
    </row>
    <row r="90" spans="1:6" x14ac:dyDescent="0.2">
      <c r="A90" s="14" t="s">
        <v>5</v>
      </c>
      <c r="B90" s="28"/>
      <c r="C90" s="28"/>
      <c r="D90" s="29"/>
      <c r="E90" s="11">
        <v>1.5936353000000001</v>
      </c>
      <c r="F90" s="30">
        <v>13.2087787</v>
      </c>
    </row>
    <row r="91" spans="1:6" x14ac:dyDescent="0.2">
      <c r="A91" s="50" t="s">
        <v>9</v>
      </c>
      <c r="B91" s="31"/>
      <c r="C91" s="31"/>
      <c r="D91" s="31"/>
      <c r="E91" s="11"/>
      <c r="F91" s="30"/>
    </row>
    <row r="92" spans="1:6" x14ac:dyDescent="0.2">
      <c r="A92" s="14" t="s">
        <v>5</v>
      </c>
      <c r="B92" s="28"/>
      <c r="C92" s="28"/>
      <c r="D92" s="28"/>
      <c r="E92" s="11">
        <v>111.30444629</v>
      </c>
      <c r="F92" s="30">
        <v>36.916023150000001</v>
      </c>
    </row>
    <row r="93" spans="1:6" x14ac:dyDescent="0.2">
      <c r="A93" s="14" t="s">
        <v>14</v>
      </c>
      <c r="B93" s="28"/>
      <c r="C93" s="28"/>
      <c r="D93" s="28"/>
      <c r="E93" s="11">
        <v>-33.076209400000003</v>
      </c>
      <c r="F93" s="30">
        <v>-37.343770990000003</v>
      </c>
    </row>
    <row r="94" spans="1:6" x14ac:dyDescent="0.2">
      <c r="A94" s="14" t="s">
        <v>10</v>
      </c>
      <c r="B94" s="28"/>
      <c r="C94" s="28"/>
      <c r="D94" s="28"/>
      <c r="E94" s="11">
        <v>87.061958509999997</v>
      </c>
      <c r="F94" s="30">
        <v>66.926272979999993</v>
      </c>
    </row>
    <row r="95" spans="1:6" x14ac:dyDescent="0.2">
      <c r="A95" s="51" t="s">
        <v>15</v>
      </c>
      <c r="B95" s="52"/>
      <c r="C95" s="52"/>
      <c r="D95" s="53"/>
      <c r="E95" s="25">
        <f>SUM(E89:E94)</f>
        <v>281.71196070999997</v>
      </c>
      <c r="F95" s="26">
        <f>SUM(F89:F94)</f>
        <v>223.70831943000002</v>
      </c>
    </row>
    <row r="96" spans="1:6" x14ac:dyDescent="0.2">
      <c r="A96" s="4"/>
      <c r="B96" s="28"/>
      <c r="C96" s="28"/>
      <c r="D96" s="28"/>
      <c r="E96" s="35"/>
      <c r="F96" s="56"/>
    </row>
    <row r="97" spans="1:6" x14ac:dyDescent="0.2">
      <c r="A97" s="36" t="s">
        <v>30</v>
      </c>
      <c r="B97" s="24"/>
      <c r="C97" s="24"/>
      <c r="D97" s="24"/>
      <c r="E97" s="25">
        <f>E95+E85+E80+E67+E58</f>
        <v>555.42670429299983</v>
      </c>
      <c r="F97" s="26">
        <f>F95+F85+F80+F67+F58</f>
        <v>563.43263237000008</v>
      </c>
    </row>
    <row r="98" spans="1:6" x14ac:dyDescent="0.2">
      <c r="A98" s="4"/>
      <c r="B98" s="28"/>
      <c r="C98" s="28"/>
      <c r="D98" s="28"/>
      <c r="E98" s="35"/>
      <c r="F98" s="56"/>
    </row>
    <row r="99" spans="1:6" x14ac:dyDescent="0.2">
      <c r="A99" s="9" t="s">
        <v>17</v>
      </c>
      <c r="B99" s="28"/>
      <c r="C99" s="28"/>
      <c r="D99" s="28"/>
      <c r="E99" s="11"/>
      <c r="F99" s="30"/>
    </row>
    <row r="100" spans="1:6" x14ac:dyDescent="0.2">
      <c r="A100" s="50" t="s">
        <v>18</v>
      </c>
      <c r="B100" s="31"/>
      <c r="C100" s="31"/>
      <c r="D100" s="28"/>
      <c r="E100" s="11"/>
      <c r="F100" s="30"/>
    </row>
    <row r="101" spans="1:6" x14ac:dyDescent="0.2">
      <c r="A101" s="14" t="s">
        <v>5</v>
      </c>
      <c r="B101" s="28"/>
      <c r="C101" s="28"/>
      <c r="D101" s="28"/>
      <c r="E101" s="11">
        <v>0.62104057999999995</v>
      </c>
      <c r="F101" s="30">
        <f>-0.15</f>
        <v>-0.15</v>
      </c>
    </row>
    <row r="102" spans="1:6" x14ac:dyDescent="0.2">
      <c r="A102" s="14" t="s">
        <v>14</v>
      </c>
      <c r="B102" s="28"/>
      <c r="C102" s="28"/>
      <c r="D102" s="28"/>
      <c r="E102" s="11">
        <v>0</v>
      </c>
      <c r="F102" s="30">
        <v>-1.56</v>
      </c>
    </row>
    <row r="103" spans="1:6" x14ac:dyDescent="0.2">
      <c r="A103" s="14" t="s">
        <v>19</v>
      </c>
      <c r="B103" s="28"/>
      <c r="C103" s="28"/>
      <c r="D103" s="28"/>
      <c r="E103" s="11">
        <f>1.85653671-0.0413817</f>
        <v>1.81515501</v>
      </c>
      <c r="F103" s="30">
        <f>4.16437451-0.0413817</f>
        <v>4.1229928100000004</v>
      </c>
    </row>
    <row r="104" spans="1:6" x14ac:dyDescent="0.2">
      <c r="A104" s="4"/>
      <c r="B104" s="28"/>
      <c r="C104" s="28"/>
      <c r="D104" s="28"/>
      <c r="E104" s="11"/>
      <c r="F104" s="30"/>
    </row>
    <row r="105" spans="1:6" x14ac:dyDescent="0.2">
      <c r="A105" s="36" t="s">
        <v>31</v>
      </c>
      <c r="B105" s="24"/>
      <c r="C105" s="24"/>
      <c r="D105" s="24"/>
      <c r="E105" s="25">
        <f>SUM(E101:E103)</f>
        <v>2.4361955900000001</v>
      </c>
      <c r="F105" s="26">
        <f>SUM(F101:F103)</f>
        <v>2.4129928100000004</v>
      </c>
    </row>
    <row r="106" spans="1:6" x14ac:dyDescent="0.2">
      <c r="A106" s="4"/>
      <c r="B106" s="28"/>
      <c r="C106" s="28"/>
      <c r="D106" s="28"/>
      <c r="E106" s="35"/>
      <c r="F106" s="30"/>
    </row>
    <row r="107" spans="1:6" x14ac:dyDescent="0.2">
      <c r="A107" s="9" t="s">
        <v>32</v>
      </c>
      <c r="B107" s="28"/>
      <c r="C107" s="28"/>
      <c r="D107" s="28"/>
      <c r="E107" s="11"/>
      <c r="F107" s="30"/>
    </row>
    <row r="108" spans="1:6" x14ac:dyDescent="0.2">
      <c r="A108" s="14" t="s">
        <v>24</v>
      </c>
      <c r="B108" s="28"/>
      <c r="C108" s="28"/>
      <c r="D108" s="28"/>
      <c r="E108" s="11">
        <f>-0.26471439-10.718356-0.26019301-2.24001695</f>
        <v>-13.483280349999999</v>
      </c>
      <c r="F108" s="30">
        <f>-2.07088107-0.28505883-11.04056588</f>
        <v>-13.396505780000002</v>
      </c>
    </row>
    <row r="109" spans="1:6" x14ac:dyDescent="0.2">
      <c r="A109" s="14" t="s">
        <v>33</v>
      </c>
      <c r="B109" s="28"/>
      <c r="C109" s="28"/>
      <c r="D109" s="28"/>
      <c r="E109" s="11">
        <f>3.29913929+21.30269124</f>
        <v>24.601830530000001</v>
      </c>
      <c r="F109" s="30">
        <f>3.16165644+18.80920854</f>
        <v>21.970864980000002</v>
      </c>
    </row>
    <row r="110" spans="1:6" x14ac:dyDescent="0.2">
      <c r="A110" s="51" t="s">
        <v>15</v>
      </c>
      <c r="B110" s="52"/>
      <c r="C110" s="52"/>
      <c r="D110" s="53"/>
      <c r="E110" s="25">
        <f>SUM(E108:E109)</f>
        <v>11.118550180000002</v>
      </c>
      <c r="F110" s="26">
        <f>SUM(F108:F109)</f>
        <v>8.5743592</v>
      </c>
    </row>
    <row r="111" spans="1:6" x14ac:dyDescent="0.2">
      <c r="A111" s="4"/>
      <c r="B111" s="28"/>
      <c r="C111" s="28"/>
      <c r="D111" s="20"/>
      <c r="E111" s="35"/>
      <c r="F111" s="28"/>
    </row>
    <row r="112" spans="1:6" ht="12.75" customHeight="1" x14ac:dyDescent="0.2">
      <c r="A112" s="36" t="s">
        <v>34</v>
      </c>
      <c r="B112" s="24"/>
      <c r="C112" s="24"/>
      <c r="D112" s="24"/>
      <c r="E112" s="25">
        <f>E110+E105+E97</f>
        <v>568.98145006299978</v>
      </c>
      <c r="F112" s="26">
        <f>F110+F105+F97</f>
        <v>574.41998438000007</v>
      </c>
    </row>
    <row r="113" spans="1:6" x14ac:dyDescent="0.2">
      <c r="A113" s="46"/>
      <c r="B113" s="57"/>
      <c r="C113" s="57"/>
      <c r="D113" s="57"/>
      <c r="E113" s="58"/>
      <c r="F113" s="59"/>
    </row>
    <row r="114" spans="1:6" ht="12.75" customHeight="1" x14ac:dyDescent="0.2">
      <c r="A114" s="60" t="s">
        <v>35</v>
      </c>
      <c r="B114" s="60"/>
      <c r="C114" s="60"/>
      <c r="D114" s="60"/>
      <c r="E114" s="60"/>
      <c r="F114" s="60"/>
    </row>
    <row r="115" spans="1:6" x14ac:dyDescent="0.2">
      <c r="B115" s="46"/>
      <c r="C115" s="46"/>
      <c r="D115" s="46"/>
      <c r="E115" s="46"/>
      <c r="F115" s="46"/>
    </row>
    <row r="116" spans="1:6" ht="15" x14ac:dyDescent="0.25">
      <c r="A116" s="3" t="s">
        <v>36</v>
      </c>
      <c r="B116" s="3"/>
      <c r="C116" s="3"/>
      <c r="D116" s="3"/>
      <c r="E116" s="3"/>
      <c r="F116" s="3"/>
    </row>
    <row r="117" spans="1:6" x14ac:dyDescent="0.2">
      <c r="A117" s="4"/>
      <c r="B117" s="5"/>
      <c r="C117" s="5"/>
      <c r="D117" s="5"/>
      <c r="E117" s="5"/>
      <c r="F117" s="5"/>
    </row>
    <row r="118" spans="1:6" ht="13.5" thickBot="1" x14ac:dyDescent="0.25">
      <c r="A118" s="61" t="s">
        <v>2</v>
      </c>
      <c r="B118" s="61"/>
      <c r="C118" s="61"/>
      <c r="D118" s="61"/>
      <c r="E118" s="7">
        <v>2013</v>
      </c>
      <c r="F118" s="8">
        <v>2012</v>
      </c>
    </row>
    <row r="119" spans="1:6" x14ac:dyDescent="0.2">
      <c r="A119" s="9" t="s">
        <v>3</v>
      </c>
      <c r="B119" s="62"/>
      <c r="C119" s="62"/>
      <c r="D119" s="62"/>
      <c r="E119" s="11"/>
      <c r="F119" s="30"/>
    </row>
    <row r="120" spans="1:6" x14ac:dyDescent="0.2">
      <c r="A120" s="13" t="s">
        <v>4</v>
      </c>
      <c r="B120" s="47"/>
      <c r="C120" s="47"/>
      <c r="D120" s="47"/>
      <c r="E120" s="11"/>
      <c r="F120" s="30"/>
    </row>
    <row r="121" spans="1:6" x14ac:dyDescent="0.2">
      <c r="A121" s="14" t="s">
        <v>5</v>
      </c>
      <c r="B121" s="29"/>
      <c r="C121" s="63"/>
      <c r="D121" s="29"/>
      <c r="E121" s="11">
        <v>8.2564394100000005</v>
      </c>
      <c r="F121" s="30">
        <v>23.05182585</v>
      </c>
    </row>
    <row r="122" spans="1:6" x14ac:dyDescent="0.2">
      <c r="A122" s="4"/>
      <c r="B122" s="29"/>
      <c r="C122" s="29"/>
      <c r="D122" s="29"/>
      <c r="E122" s="11"/>
      <c r="F122" s="30"/>
    </row>
    <row r="123" spans="1:6" x14ac:dyDescent="0.2">
      <c r="A123" s="13" t="s">
        <v>12</v>
      </c>
      <c r="B123" s="64"/>
      <c r="C123" s="29"/>
      <c r="D123" s="29"/>
      <c r="E123" s="11"/>
      <c r="F123" s="30"/>
    </row>
    <row r="124" spans="1:6" x14ac:dyDescent="0.2">
      <c r="A124" s="14" t="s">
        <v>8</v>
      </c>
      <c r="B124" s="29"/>
      <c r="C124" s="29"/>
      <c r="D124" s="29"/>
      <c r="E124" s="11">
        <v>0.72769945999999996</v>
      </c>
      <c r="F124" s="30">
        <v>0.20372666</v>
      </c>
    </row>
    <row r="125" spans="1:6" x14ac:dyDescent="0.2">
      <c r="A125" s="14" t="s">
        <v>5</v>
      </c>
      <c r="B125" s="29"/>
      <c r="C125" s="29"/>
      <c r="D125" s="29"/>
      <c r="E125" s="11">
        <v>-5.663282960000001</v>
      </c>
      <c r="F125" s="30">
        <v>-0.28852523200000002</v>
      </c>
    </row>
    <row r="126" spans="1:6" x14ac:dyDescent="0.2">
      <c r="A126" s="51" t="s">
        <v>15</v>
      </c>
      <c r="B126" s="52"/>
      <c r="C126" s="65"/>
      <c r="D126" s="52"/>
      <c r="E126" s="25">
        <f>SUM(E124:E125)</f>
        <v>-4.9355835000000008</v>
      </c>
      <c r="F126" s="26">
        <f>F124+F125</f>
        <v>-8.4798572000000016E-2</v>
      </c>
    </row>
    <row r="127" spans="1:6" x14ac:dyDescent="0.2">
      <c r="A127" s="4"/>
      <c r="B127" s="66"/>
      <c r="C127" s="29"/>
      <c r="D127" s="29"/>
      <c r="E127" s="11"/>
      <c r="F127" s="30"/>
    </row>
    <row r="128" spans="1:6" x14ac:dyDescent="0.2">
      <c r="A128" s="13" t="s">
        <v>13</v>
      </c>
      <c r="E128" s="11"/>
      <c r="F128" s="30"/>
    </row>
    <row r="129" spans="1:6" x14ac:dyDescent="0.2">
      <c r="A129" s="50" t="s">
        <v>7</v>
      </c>
      <c r="C129" s="67"/>
      <c r="E129" s="11"/>
      <c r="F129" s="30"/>
    </row>
    <row r="130" spans="1:6" x14ac:dyDescent="0.2">
      <c r="A130" s="14" t="s">
        <v>8</v>
      </c>
      <c r="C130" s="67"/>
      <c r="E130" s="11">
        <v>16.289966329999999</v>
      </c>
      <c r="F130" s="30">
        <v>21.171695039999996</v>
      </c>
    </row>
    <row r="131" spans="1:6" x14ac:dyDescent="0.2">
      <c r="A131" s="14" t="s">
        <v>5</v>
      </c>
      <c r="C131" s="67"/>
      <c r="E131" s="11" t="s">
        <v>37</v>
      </c>
      <c r="F131" s="30">
        <v>2.5299269199999999</v>
      </c>
    </row>
    <row r="132" spans="1:6" x14ac:dyDescent="0.2">
      <c r="A132" s="50" t="s">
        <v>9</v>
      </c>
      <c r="C132" s="28"/>
      <c r="E132" s="11"/>
      <c r="F132" s="30"/>
    </row>
    <row r="133" spans="1:6" x14ac:dyDescent="0.2">
      <c r="A133" s="14" t="s">
        <v>5</v>
      </c>
      <c r="B133" s="68"/>
      <c r="C133" s="28"/>
      <c r="D133" s="68"/>
      <c r="E133" s="11">
        <v>4.5448849999999998</v>
      </c>
      <c r="F133" s="30">
        <v>-6.9565679999999991E-2</v>
      </c>
    </row>
    <row r="134" spans="1:6" x14ac:dyDescent="0.2">
      <c r="A134" s="14" t="s">
        <v>14</v>
      </c>
      <c r="B134" s="68"/>
      <c r="C134" s="28"/>
      <c r="D134" s="68"/>
      <c r="E134" s="11">
        <v>-0.21015250999999999</v>
      </c>
      <c r="F134" s="30">
        <v>-0.65497795999999997</v>
      </c>
    </row>
    <row r="135" spans="1:6" x14ac:dyDescent="0.2">
      <c r="A135" s="14" t="s">
        <v>10</v>
      </c>
      <c r="B135" s="69"/>
      <c r="C135" s="28"/>
      <c r="D135" s="68"/>
      <c r="E135" s="11">
        <v>1.0289343399999999</v>
      </c>
      <c r="F135" s="30">
        <v>4.8522193099999997</v>
      </c>
    </row>
    <row r="136" spans="1:6" x14ac:dyDescent="0.2">
      <c r="A136" s="51" t="s">
        <v>15</v>
      </c>
      <c r="B136" s="52"/>
      <c r="C136" s="52"/>
      <c r="D136" s="53"/>
      <c r="E136" s="25">
        <f>SUM(E130:E135)</f>
        <v>21.653633159999998</v>
      </c>
      <c r="F136" s="26">
        <f>SUM(F130:F135)</f>
        <v>27.829297629999996</v>
      </c>
    </row>
    <row r="137" spans="1:6" x14ac:dyDescent="0.2">
      <c r="A137" s="4"/>
      <c r="B137" s="28"/>
      <c r="C137" s="28"/>
      <c r="D137" s="28"/>
      <c r="E137" s="11"/>
      <c r="F137" s="30"/>
    </row>
    <row r="138" spans="1:6" x14ac:dyDescent="0.2">
      <c r="A138" s="36" t="s">
        <v>30</v>
      </c>
      <c r="B138" s="24"/>
      <c r="C138" s="24"/>
      <c r="D138" s="24"/>
      <c r="E138" s="25">
        <f>E121+E126+E136</f>
        <v>24.974489069999997</v>
      </c>
      <c r="F138" s="26">
        <f>F121+F126+F136</f>
        <v>50.796324907999995</v>
      </c>
    </row>
    <row r="139" spans="1:6" x14ac:dyDescent="0.2">
      <c r="A139" s="4"/>
      <c r="B139" s="20"/>
      <c r="C139" s="20"/>
      <c r="D139" s="18"/>
      <c r="E139" s="11"/>
      <c r="F139" s="30"/>
    </row>
    <row r="140" spans="1:6" x14ac:dyDescent="0.2">
      <c r="A140" s="9" t="s">
        <v>17</v>
      </c>
      <c r="B140" s="28"/>
      <c r="C140" s="28"/>
      <c r="D140" s="28"/>
      <c r="E140" s="11"/>
      <c r="F140" s="30"/>
    </row>
    <row r="141" spans="1:6" x14ac:dyDescent="0.2">
      <c r="A141" s="50" t="s">
        <v>18</v>
      </c>
      <c r="C141" s="28"/>
      <c r="E141" s="11"/>
      <c r="F141" s="30"/>
    </row>
    <row r="142" spans="1:6" x14ac:dyDescent="0.2">
      <c r="A142" s="14" t="s">
        <v>5</v>
      </c>
      <c r="B142" s="68"/>
      <c r="C142" s="70"/>
      <c r="E142" s="11">
        <v>1.0548941600000001</v>
      </c>
      <c r="F142" s="30">
        <v>0.43557380000000007</v>
      </c>
    </row>
    <row r="143" spans="1:6" x14ac:dyDescent="0.2">
      <c r="A143" s="14" t="s">
        <v>19</v>
      </c>
      <c r="B143" s="68"/>
      <c r="C143" s="28"/>
      <c r="E143" s="11">
        <v>-3.6755429999999999E-2</v>
      </c>
      <c r="F143" s="30">
        <v>-3.7917690000000004E-2</v>
      </c>
    </row>
    <row r="144" spans="1:6" x14ac:dyDescent="0.2">
      <c r="A144" s="4"/>
      <c r="B144" s="68"/>
      <c r="C144" s="28"/>
      <c r="E144" s="11"/>
      <c r="F144" s="30"/>
    </row>
    <row r="145" spans="1:6" x14ac:dyDescent="0.2">
      <c r="A145" s="36" t="s">
        <v>38</v>
      </c>
      <c r="B145" s="24"/>
      <c r="C145" s="24"/>
      <c r="D145" s="24"/>
      <c r="E145" s="25">
        <f>SUM(E142:E143)</f>
        <v>1.0181387300000002</v>
      </c>
      <c r="F145" s="26">
        <f>SUM(F142:F143)</f>
        <v>0.39765611000000006</v>
      </c>
    </row>
    <row r="146" spans="1:6" x14ac:dyDescent="0.2">
      <c r="A146" s="4"/>
      <c r="B146" s="28"/>
      <c r="C146" s="28"/>
      <c r="D146" s="28"/>
      <c r="E146" s="11"/>
      <c r="F146" s="30"/>
    </row>
    <row r="147" spans="1:6" x14ac:dyDescent="0.2">
      <c r="A147" s="71" t="s">
        <v>32</v>
      </c>
      <c r="B147" s="28"/>
      <c r="C147" s="70"/>
      <c r="D147" s="28"/>
      <c r="E147" s="11">
        <v>-6.7029500000000006E-2</v>
      </c>
      <c r="F147" s="30">
        <v>-8.165167999999999E-2</v>
      </c>
    </row>
    <row r="148" spans="1:6" x14ac:dyDescent="0.2">
      <c r="A148" s="4"/>
      <c r="B148" s="28"/>
      <c r="C148" s="28"/>
      <c r="D148" s="28"/>
      <c r="E148" s="11"/>
      <c r="F148" s="30"/>
    </row>
    <row r="149" spans="1:6" x14ac:dyDescent="0.2">
      <c r="A149" s="36" t="s">
        <v>39</v>
      </c>
      <c r="B149" s="24"/>
      <c r="C149" s="24"/>
      <c r="D149" s="24"/>
      <c r="E149" s="25">
        <f>E138+E145+E147</f>
        <v>25.925598299999997</v>
      </c>
      <c r="F149" s="26">
        <f>F138+F145+F147</f>
        <v>51.112329337999995</v>
      </c>
    </row>
    <row r="150" spans="1:6" x14ac:dyDescent="0.2">
      <c r="A150" s="4"/>
      <c r="B150" s="5"/>
      <c r="C150" s="72"/>
      <c r="D150" s="5"/>
      <c r="E150" s="11"/>
      <c r="F150" s="30"/>
    </row>
    <row r="151" spans="1:6" ht="27" customHeight="1" x14ac:dyDescent="0.2">
      <c r="A151" s="73" t="s">
        <v>40</v>
      </c>
      <c r="B151" s="74"/>
      <c r="C151" s="74"/>
      <c r="D151" s="74"/>
      <c r="E151" s="11"/>
      <c r="F151" s="30"/>
    </row>
    <row r="152" spans="1:6" x14ac:dyDescent="0.2">
      <c r="A152" s="4"/>
      <c r="B152" s="5"/>
      <c r="C152" s="72"/>
      <c r="D152" s="5"/>
      <c r="E152" s="11"/>
      <c r="F152" s="30"/>
    </row>
    <row r="153" spans="1:6" x14ac:dyDescent="0.2">
      <c r="A153" s="75" t="s">
        <v>41</v>
      </c>
      <c r="B153" s="5"/>
      <c r="C153" s="72"/>
      <c r="D153" s="5"/>
      <c r="E153" s="11">
        <v>-22</v>
      </c>
      <c r="F153" s="30">
        <v>-17.820622214051021</v>
      </c>
    </row>
    <row r="154" spans="1:6" x14ac:dyDescent="0.2">
      <c r="A154" s="4"/>
      <c r="B154" s="5"/>
      <c r="C154" s="72"/>
      <c r="D154" s="5"/>
      <c r="E154" s="5"/>
      <c r="F154" s="72"/>
    </row>
    <row r="155" spans="1:6" ht="13.5" thickBot="1" x14ac:dyDescent="0.25">
      <c r="A155" s="6" t="s">
        <v>2</v>
      </c>
      <c r="B155" s="7"/>
      <c r="C155" s="7"/>
      <c r="D155" s="7"/>
      <c r="E155" s="7">
        <v>2013</v>
      </c>
      <c r="F155" s="7">
        <v>2012</v>
      </c>
    </row>
    <row r="156" spans="1:6" x14ac:dyDescent="0.2">
      <c r="A156" s="36" t="s">
        <v>42</v>
      </c>
      <c r="B156" s="24" t="s">
        <v>43</v>
      </c>
      <c r="C156" s="24"/>
      <c r="D156" s="24"/>
      <c r="E156" s="25">
        <v>942</v>
      </c>
      <c r="F156" s="26">
        <f>F49+F112+F149+F153</f>
        <v>967.17278753519906</v>
      </c>
    </row>
    <row r="157" spans="1:6" x14ac:dyDescent="0.2">
      <c r="A157" s="62"/>
      <c r="B157" s="62"/>
      <c r="C157" s="62"/>
      <c r="D157" s="62"/>
      <c r="E157" s="62"/>
      <c r="F157" s="5"/>
    </row>
    <row r="158" spans="1:6" ht="17.25" customHeight="1" x14ac:dyDescent="0.2">
      <c r="A158" s="60" t="s">
        <v>44</v>
      </c>
      <c r="B158" s="60"/>
      <c r="C158" s="60"/>
      <c r="D158" s="60"/>
      <c r="E158" s="60"/>
      <c r="F158" s="60"/>
    </row>
    <row r="159" spans="1:6" ht="50.25" customHeight="1" x14ac:dyDescent="0.2">
      <c r="A159" s="60" t="s">
        <v>45</v>
      </c>
      <c r="B159" s="60"/>
      <c r="C159" s="60"/>
      <c r="D159" s="60"/>
      <c r="E159" s="60"/>
      <c r="F159" s="60"/>
    </row>
    <row r="160" spans="1:6" ht="20.25" customHeight="1" x14ac:dyDescent="0.2">
      <c r="A160" s="60" t="s">
        <v>46</v>
      </c>
      <c r="B160" s="60"/>
      <c r="C160" s="60"/>
      <c r="D160" s="60"/>
      <c r="E160" s="60"/>
      <c r="F160" s="60"/>
    </row>
    <row r="161" spans="1:6" ht="63.75" customHeight="1" x14ac:dyDescent="0.2">
      <c r="A161" s="60" t="s">
        <v>47</v>
      </c>
      <c r="B161" s="60"/>
      <c r="C161" s="60"/>
      <c r="D161" s="60"/>
      <c r="E161" s="60"/>
      <c r="F161" s="60"/>
    </row>
  </sheetData>
  <mergeCells count="10">
    <mergeCell ref="A158:F158"/>
    <mergeCell ref="A159:F159"/>
    <mergeCell ref="A160:F160"/>
    <mergeCell ref="A161:F161"/>
    <mergeCell ref="A1:F1"/>
    <mergeCell ref="A3:F3"/>
    <mergeCell ref="A51:F51"/>
    <mergeCell ref="A53:F53"/>
    <mergeCell ref="A114:F114"/>
    <mergeCell ref="A116:F116"/>
  </mergeCells>
  <pageMargins left="0.7" right="0.7" top="0.75" bottom="0.75" header="0.3" footer="0.3"/>
  <pageSetup paperSize="9" scale="85" orientation="portrait" r:id="rId1"/>
  <rowBreaks count="2" manualBreakCount="2">
    <brk id="52" max="16383" man="1"/>
    <brk id="1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Note 2</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2014-03-03T17:21:10Z</dcterms:created>
  <dcterms:modified xsi:type="dcterms:W3CDTF">2014-03-03T17:21:11Z</dcterms:modified>
</cp:coreProperties>
</file>