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730" windowHeight="10035"/>
  </bookViews>
  <sheets>
    <sheet name="Liite 31" sheetId="1" r:id="rId1"/>
  </sheets>
  <calcPr calcId="145621"/>
</workbook>
</file>

<file path=xl/calcChain.xml><?xml version="1.0" encoding="utf-8"?>
<calcChain xmlns="http://schemas.openxmlformats.org/spreadsheetml/2006/main">
  <c r="G101" i="1" l="1"/>
  <c r="F101" i="1"/>
  <c r="G92" i="1"/>
  <c r="F92" i="1"/>
  <c r="G77" i="1"/>
  <c r="D77" i="1"/>
  <c r="G76" i="1"/>
  <c r="D76" i="1"/>
  <c r="G70" i="1"/>
  <c r="G69" i="1"/>
  <c r="G68" i="1"/>
  <c r="G67" i="1"/>
  <c r="G66" i="1"/>
  <c r="E63" i="1"/>
  <c r="D63" i="1"/>
  <c r="F40" i="1"/>
  <c r="E40" i="1"/>
  <c r="C40" i="1"/>
  <c r="B40" i="1"/>
  <c r="G39" i="1"/>
  <c r="D39" i="1"/>
  <c r="G38" i="1"/>
  <c r="G40" i="1" s="1"/>
  <c r="D38" i="1"/>
  <c r="D40" i="1" s="1"/>
  <c r="G34" i="1"/>
  <c r="D34" i="1"/>
  <c r="F33" i="1"/>
  <c r="F35" i="1" s="1"/>
  <c r="E33" i="1"/>
  <c r="E35" i="1" s="1"/>
  <c r="C33" i="1"/>
  <c r="C35" i="1" s="1"/>
  <c r="B33" i="1"/>
  <c r="B35" i="1" s="1"/>
  <c r="G32" i="1"/>
  <c r="D32" i="1"/>
  <c r="G31" i="1"/>
  <c r="D31" i="1"/>
  <c r="G30" i="1"/>
  <c r="G33" i="1" s="1"/>
  <c r="G35" i="1" s="1"/>
  <c r="D30" i="1"/>
  <c r="D33" i="1" s="1"/>
  <c r="D35" i="1" s="1"/>
  <c r="G13" i="1"/>
  <c r="F13" i="1"/>
  <c r="E13" i="1"/>
</calcChain>
</file>

<file path=xl/sharedStrings.xml><?xml version="1.0" encoding="utf-8"?>
<sst xmlns="http://schemas.openxmlformats.org/spreadsheetml/2006/main" count="154" uniqueCount="111">
  <si>
    <t>31 Eläkevelvoitteet</t>
  </si>
  <si>
    <t>Eläkevelvoitteet</t>
  </si>
  <si>
    <t>Sammolla on etuuspohjaisia eläkejärjestelyjä vahinkovakuutustoiminnassa Ruotsissa ja Norjassa.</t>
  </si>
  <si>
    <t>Konsernilla on lakisääteisten eläkevakuutusten lisäksi etuuspohjaisia vapaaehtoisia eläkevakuutuksia. Vakuutukset ovat konsernin sisäisiä ja sisältyvät Mandatum Lifen vastuuvelkaan. Vakuutusten määrä on vähäinen eikä niillä ole olennaista merkitystä konsernin tulokseen tai omaan pääomaan.</t>
  </si>
  <si>
    <t xml:space="preserve">Vahinkovakuutustoiminnan eläkevelvoitteet </t>
  </si>
  <si>
    <t>Milj. e</t>
  </si>
  <si>
    <t>01/2012</t>
  </si>
  <si>
    <t>12/2012</t>
  </si>
  <si>
    <t>12/2013</t>
  </si>
  <si>
    <t>Eläkevelvoitteen arvioitu laskennallinen nykyarvo, ml. Sosiaalikustannukset</t>
  </si>
  <si>
    <t>Eläkesijoitusten käypä arvo</t>
  </si>
  <si>
    <t>Taseeseen kirjattu nettomääräinen eläkevelvoite</t>
  </si>
  <si>
    <t xml:space="preserve">1.1.2008 lähtien Ruotsin pääeläkeohjelma on ollut suljettuna vuonna 1972 tai myöhemmin syntyneille uusille työntekijöille. Vastaava norjalainen eläkeohjelma on puolestaan ollut suljettuna 1.1.2007 alkaen kaikille uusille työntekijöille iästä riippumatta. Ko. eläke-etuudet koskevat Ruotsin vanhuus- ja leskeneläkettä sekä Norjan vanhuus-, lesken- ja sairaseläkettä. Yhteistä kaikille näille ohjelmille on, että etuuden piiriin kuuluvat työntekijät ja lesket ovat oikeutettuja takuueläkkeeseen, jonka määrä riippuu työntekijän palvelusajasta sekä eläkkeeseen oikeuttavasta palkasta eläkkeelle siirtymishetkellä. Mittavin etuus koskee vanhuuseläkettä, millä tarkoitetaan sekä väliaikaista vanhuuseläkettä ennen ennakoitua eläkkeelle siirtymisikää sekä elinaikaista eläkettä, jota maksetaan ennakoidun eläkkeelle siirtymisajan jälkeen. </t>
  </si>
  <si>
    <t>Eläkkeet rahoitetaan ensisijaisesti vakuutuksilla, joissa vakuutuksenantajat määräävät vakuutusmaksun suuruuden ja maksavat eläke-etuudet. Ifin velvoitteet täytetään pääosin vakuutusmaksujen suorittamisella. Mikäli eläkemaksuihin tarkoitetut varat eivät olisikaan riittävät kattamaan taattuja eläke-etuuksia, If voi joutua maksamaan lisävakuutusmaksuja tai takaamaan eläkevelvoiteet jollain muulla tavalla. Vakuutettujen eläkeohjelmien lisäksi Norjassa on myös rahastoimattomia eläkeohjelmia, joissa If  on vastuussa juoksevista maksuista.</t>
  </si>
  <si>
    <t>Jotta vakuutetut eläke-etuudet saadaan katettua, hallitaan vastaavaa pääomaa osana vakuutuksenantajan sijoitussalkkua. Sijoitusomaisuuden ominaispiirteet analysoidaan suhteessa velvoitteiden ominaispiirteisiin. Tästä prosessista käytetään nimeä  Asset Liability Management. Uudet ja olemassa olevat omaisuuskategoriat arvioidaan tasaisin väliajoin, jotta omaisuussalkut voidaan hajauttaa ennakoidun riskikorjatun tuoton optimoimiseksi. Mahdollinen ylijäämä, joka syntyy omaisuudenhoidosta, kertyy normaalisti Ifille ja/tai vakuutetulle eikä mitään omaisuusarvon siirtoa tapahdu muulle vakuutusyhteisölle.</t>
  </si>
  <si>
    <t>Vakuutuksenantajat ja If yhdessä ovat vastuussa eläkeohjelmien valvonnasta, mukaanlukien sijoituspäätökset ja lisäsuoritukset. Eläkeohjelmiin kohdistuu suurelta osin samanlaiset olennaiset riskit liittyen lopullisten etuuksien määrään, ohjelmien varoihin liittyviin sijoitusriskeihin sekä siihen, että diskonttauskoron valinta vaikuttaa niiden arvoon tilinpäätöksessä.</t>
  </si>
  <si>
    <t xml:space="preserve">Eläkevelvoitteet sekä verokaudelle lankeavat eläkekulut lasketaan vakuutusmatemaattisten periaatteiden mukaisesti IAS 19 Eläkevelvoitteet standardin mukaisesti. Eläkeoikeuksien odotetaan karttuvan tasaisesti työssäoloaikana. Eläkevelvoitteen laskenta perustuu tulevaisuudessa odotettavissa oleviin eläkkeisiin ja laskennassa huomioidaan oletukset kuolevuudesta, henkilöstön vaihtuvuudesta ja palkkakehityksestä. Nimellisarvoisena laskettu velka diskontataan nykyarvoon markkinakorkoon perustuvalla korkokannalla, jossa on huomioitu eläkevelvoitteiden duraatio. Diskonttokoron määrittelyn pohjana käytetään vakuudellisia likvidejä kiinnitystodistuksia. Järjestelyihin kuuluvien varojen vähentämisen jälkeen kirjataan taseeseen nettovarat tai -velat. </t>
  </si>
  <si>
    <t>Erittely eläkevelvoitteen jakautumisesta maittain</t>
  </si>
  <si>
    <t>Ruotsi</t>
  </si>
  <si>
    <t>Norja</t>
  </si>
  <si>
    <t>Yhteensä</t>
  </si>
  <si>
    <t>Tuloslaskelmaan ja muihin laajan tulokseen eriin kirjattu määrä</t>
  </si>
  <si>
    <t>Tilikauden työsuoritukseen perustuvat kulut</t>
  </si>
  <si>
    <t>Takautuvaan työsuoritukseen perustuvat kulut</t>
  </si>
  <si>
    <t>-</t>
  </si>
  <si>
    <t>Nettoeläkevelvoitteen korkokulu</t>
  </si>
  <si>
    <t>Yhteensä tuloslaskelmalla</t>
  </si>
  <si>
    <t>Nettoeläkevelvoitteen uudelleenarvostus ennen veroja</t>
  </si>
  <si>
    <t>Yhteensä laajassa tuloslaskelmassa</t>
  </si>
  <si>
    <t>Taseeseen kirjattu määrä</t>
  </si>
  <si>
    <t>Eläkevelvoitteen laskennallinen nykyarvo ilman sosiaalikustannuksia</t>
  </si>
  <si>
    <t>Sijoitusomaisuusjakauma</t>
  </si>
  <si>
    <t>Rahamarkkinavälineet, taso 1</t>
  </si>
  <si>
    <t>34 %</t>
  </si>
  <si>
    <t>49 %</t>
  </si>
  <si>
    <t>} 40 %</t>
  </si>
  <si>
    <t>} 53 %</t>
  </si>
  <si>
    <t>Rahamarkkinavälineet, taso 2</t>
  </si>
  <si>
    <t>3 %</t>
  </si>
  <si>
    <t>12 %</t>
  </si>
  <si>
    <t>Osakkeet, taso 1</t>
  </si>
  <si>
    <t>31 %</t>
  </si>
  <si>
    <t>8 %</t>
  </si>
  <si>
    <t xml:space="preserve"> } 29 %</t>
  </si>
  <si>
    <t>} 18 %</t>
  </si>
  <si>
    <t>Osakkeet, taso 3</t>
  </si>
  <si>
    <t>0 %</t>
  </si>
  <si>
    <t>Kiinteistöt, taso 3</t>
  </si>
  <si>
    <t>10 %</t>
  </si>
  <si>
    <t>11 %</t>
  </si>
  <si>
    <t>15 %</t>
  </si>
  <si>
    <t>Muut, taso 1</t>
  </si>
  <si>
    <t>13 %</t>
  </si>
  <si>
    <t>} 21 %</t>
  </si>
  <si>
    <t>} 14 %</t>
  </si>
  <si>
    <t>Muut, taso 2</t>
  </si>
  <si>
    <t>1 %</t>
  </si>
  <si>
    <t>Muut, taso 3</t>
  </si>
  <si>
    <t>Laskettaessa etuuspohjaisten eläkejärjestelyiden velvoitteita Ruotsissa ja Norjassa on käytetty seuraavia vakuutusmatemaattisia oletuksia:</t>
  </si>
  <si>
    <t>31.12.2013</t>
  </si>
  <si>
    <t>31.12.2012</t>
  </si>
  <si>
    <t>Diskonttauskorko</t>
  </si>
  <si>
    <t>4,00 %</t>
  </si>
  <si>
    <t>3,50 %</t>
  </si>
  <si>
    <t>Palkkakehitys</t>
  </si>
  <si>
    <t>3,00 %</t>
  </si>
  <si>
    <t>3,75 %</t>
  </si>
  <si>
    <t>Hintainflaatio</t>
  </si>
  <si>
    <t>2,00 %</t>
  </si>
  <si>
    <t>2,25 %</t>
  </si>
  <si>
    <t>Kuolevuustaulukko</t>
  </si>
  <si>
    <t>FFFS 2007:31
 +1 vuosi</t>
  </si>
  <si>
    <t>K2013</t>
  </si>
  <si>
    <t>FFFS
 2007:31</t>
  </si>
  <si>
    <t>K2005</t>
  </si>
  <si>
    <t>Eläkevelvoitteiden keskimääräinen duraatio</t>
  </si>
  <si>
    <t>20 vuotta</t>
  </si>
  <si>
    <t>16 vuotta</t>
  </si>
  <si>
    <t>15 vuotta</t>
  </si>
  <si>
    <t>Odotetut kontribuutiot eläkejärjestelmään vuonna 2014</t>
  </si>
  <si>
    <t>Herkkyysanalyysi jokseenkin mahdollisten muutosten vaikutuksesta</t>
  </si>
  <si>
    <t>Diskonttokorko, +0,5 %</t>
  </si>
  <si>
    <t>Diskonttokorko, -0,5 %</t>
  </si>
  <si>
    <t>Palkkakehitys, +0,25 %</t>
  </si>
  <si>
    <t>Palkkakehitys, -0,25 %</t>
  </si>
  <si>
    <t>Odotettu elinikä, + 1 vuosi</t>
  </si>
  <si>
    <t>Rahastoitu</t>
  </si>
  <si>
    <t>Rahastoi-
maton</t>
  </si>
  <si>
    <t>Erittely eläkevelvoitteen jakautumisesta</t>
  </si>
  <si>
    <t>Erittely taseeseen kirjatun nettovelvoitteen muutoksesta</t>
  </si>
  <si>
    <t>Tilikauden alussa</t>
  </si>
  <si>
    <t>Tilikauden aikana ansaitut</t>
  </si>
  <si>
    <t>Takautuvaan työsuoritukseen perustuvat menot</t>
  </si>
  <si>
    <t>Korkokulut</t>
  </si>
  <si>
    <t>Vakuutusmatemaattiset voitot/tappiot,  taloudelliset olettamukset</t>
  </si>
  <si>
    <t>Vakuutusmatemaattiset voitot/tappiot, demografiset olettamukset</t>
  </si>
  <si>
    <t>Vakuutusmatemaattiset voitot/tappiot, kokemukseen perustuvat oikaisut</t>
  </si>
  <si>
    <t>Ulkomaisten järjestelyjen valuuttakurssierot</t>
  </si>
  <si>
    <t>Maksetut eläkkeet ja sosiaalikulut</t>
  </si>
  <si>
    <t>Etuuspohjaiset eläkevelvoitteet 31.12.</t>
  </si>
  <si>
    <t>Eläkesijoitukset</t>
  </si>
  <si>
    <t>Korkotuotto</t>
  </si>
  <si>
    <t>Ero todellisen tuoton ja lasketun korkotuoton välillä</t>
  </si>
  <si>
    <t>Maksut</t>
  </si>
  <si>
    <t xml:space="preserve">Maksetut eläkkeet </t>
  </si>
  <si>
    <t>Eläkesijoitukset 31.12.</t>
  </si>
  <si>
    <t>Muut lyhytaikaiset työsuhde-etuudet</t>
  </si>
  <si>
    <t xml:space="preserve">Konsernissa on muita lyhytaikaisia henkilöstön palkitsemisjärjestelmiä, joiden ehdot vaihtelevat maa-, liiketoiminta-alue tai yhtiö- kohtaisesti. Palkkiot kirjataan sen tilikauden kuluksi, jolta ne syntyvät. Arvio konsernissa vuodelta 2013 maksettavista tulospalkkioista sosiaalikuluineen on 80 milj. euroa. </t>
  </si>
  <si>
    <t>Ennenaikaista eläkettä voi normaalitapauksessa saada 62-vuotiaana Ruotsissa ja 65-vuotiaana Norjassa. Ruotsissa ennenaikainen vanhuuseläke täyden palvelusajan jälkeen on noin 65 prosenttia eläkkeeseen oikeuttavasta palkasta ja koskee kaikkia vuonna 1955 tai aikaisemmin syntyneitä työntekijöitä, jotka ovat vuonna 2006 solmitun vakuutussektorin kollektiivisopimuksen piirissä. Norjassa ennenaikainen eläke täyden palvelusajan jälkeen on noin 70 prosenttia eläkkeeseen oikeuttavasta palkasta ja koskee kaikkia Ifin palveluksessa vuonna 2013 olevia työntekijöitä, jotka ovat syntyneet vuonna 1957 tai aikaisemmin.</t>
  </si>
  <si>
    <t xml:space="preserve">Elinikäiseen eläkkeeseen liittyvä ennakoitu eläkkeelle siirtymisikä on 65 vuotta Ruotsissa ja 67 vuotta Norjassa. Ruotsissa elinaikainen vanhuuseläke täyden palvelusajan jälkeen on noin 10 prosenttia eläkkeeseen oikeuttavasta palkasta välillä 0 ja 7,5 ansiotuloperusmäärästä, 65 prosenttia palkasta välillä 7,5 ja 20 ansiotulosperusmäärästä sekä 32,5 prosenttia välillä 20 ja 30 ansiotuloperusmäärästä. Norjassa elinikäinen vanhuuseläke täyden palvelusajan jälkeen on noin 70 prosenttia eläkkeeseen oikeuttavasta palkasta 12 ansiotuloperusmäärään asti, yhteenlaskettuna arvioidun lakisääteisen vanhuuseläkkeen kanssa. Vapaakirje- ja eläkemaksuissa ruotsalaisissa ohjelmissa huomioidaan normaalisti muutokset kuluttajahintaindekseissä. Mitään sopimusta ei kuitenkaan ole takaamassa etuuksien arvoa, joten maksettavat eläke-etuudet voivat näin joko nousta tai laskea. Norjalaisissa eläkemaksuissa huomioidaan nousut kuluttajahintaindekseissä. </t>
  </si>
  <si>
    <t>Alla olevat taulukot sisältävät muutamia olennaisia oletuksia, eläkekulujen sekä omaisuus- ja velkaerien erittelyjä sekä herkkyysanalysin, josta käy ilmi velvoitteiden jokseenkin mahdollisten muutosten vaikutus näihin oletuksiin tilinpäätöshetkellä. Kirjanpitoarvoissa on mukana Ruotsin erityinen palkkavero (24,26 prosenttia) ja Norjan vastaava maksu (14,1 prosenttia).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</si>
</sst>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b/>
      <sz val="12"/>
      <name val="Arial"/>
      <family val="2"/>
    </font>
    <font>
      <sz val="10"/>
      <color theme="1"/>
      <name val="Calibri"/>
      <family val="2"/>
    </font>
    <font>
      <b/>
      <sz val="10"/>
      <color indexed="10"/>
      <name val="Arial"/>
      <family val="2"/>
    </font>
    <font>
      <b/>
      <sz val="11"/>
      <name val="Arial"/>
      <family val="2"/>
    </font>
    <font>
      <b/>
      <sz val="11"/>
      <name val="Calibri"/>
      <family val="2"/>
    </font>
    <font>
      <sz val="10"/>
      <name val="Arial"/>
      <family val="2"/>
    </font>
    <font>
      <b/>
      <sz val="10"/>
      <color indexed="63"/>
      <name val="Arial"/>
      <family val="2"/>
    </font>
    <font>
      <sz val="10"/>
      <color indexed="63"/>
      <name val="Arial"/>
      <family val="2"/>
    </font>
    <font>
      <b/>
      <sz val="10"/>
      <name val="Arial"/>
      <family val="2"/>
    </font>
    <font>
      <sz val="10"/>
      <name val="Calibri"/>
      <family val="2"/>
    </font>
    <font>
      <sz val="14"/>
      <name val="Arial"/>
      <family val="2"/>
    </font>
    <font>
      <sz val="10"/>
      <color indexed="10"/>
      <name val="Arial"/>
      <family val="2"/>
    </font>
    <font>
      <b/>
      <sz val="20"/>
      <name val="Arial"/>
      <family val="2"/>
    </font>
    <font>
      <b/>
      <sz val="16"/>
      <name val="Arial"/>
      <family val="2"/>
    </font>
    <font>
      <sz val="10"/>
      <color theme="10"/>
      <name val="Arial"/>
      <family val="2"/>
    </font>
    <font>
      <sz val="8"/>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49" fontId="1" fillId="0" borderId="0" applyAlignment="0"/>
    <xf numFmtId="0" fontId="4" fillId="0" borderId="0">
      <alignment wrapText="1"/>
    </xf>
    <xf numFmtId="0" fontId="6" fillId="0" borderId="0"/>
    <xf numFmtId="0" fontId="7" fillId="0" borderId="1" applyFill="0">
      <alignment horizontal="left"/>
    </xf>
    <xf numFmtId="0" fontId="7" fillId="0" borderId="1" applyFill="0">
      <alignment horizontal="right"/>
    </xf>
    <xf numFmtId="0" fontId="6" fillId="0" borderId="0" applyFill="0" applyBorder="0">
      <alignment horizontal="left"/>
    </xf>
    <xf numFmtId="49" fontId="6" fillId="0" borderId="0" applyFill="0" applyBorder="0">
      <alignment horizontal="right"/>
    </xf>
    <xf numFmtId="49" fontId="8" fillId="2" borderId="0">
      <alignment horizontal="right"/>
    </xf>
    <xf numFmtId="0" fontId="9" fillId="0" borderId="2" applyNumberFormat="0" applyFill="0" applyAlignment="0"/>
    <xf numFmtId="3" fontId="9" fillId="0" borderId="2" applyNumberFormat="0">
      <alignment horizontal="right"/>
    </xf>
    <xf numFmtId="49" fontId="9" fillId="2" borderId="2">
      <alignment horizontal="right"/>
    </xf>
    <xf numFmtId="0" fontId="9" fillId="0" borderId="0" applyNumberFormat="0" applyFont="0" applyFill="0" applyBorder="0" applyAlignment="0"/>
    <xf numFmtId="0" fontId="9" fillId="0" borderId="0">
      <alignment horizontal="center" wrapText="1"/>
    </xf>
    <xf numFmtId="0" fontId="9" fillId="0" borderId="0">
      <alignment wrapText="1"/>
    </xf>
    <xf numFmtId="49" fontId="11" fillId="0" borderId="3" applyBorder="0">
      <alignment horizontal="right" vertical="center"/>
    </xf>
    <xf numFmtId="49" fontId="6" fillId="0" borderId="0">
      <alignment horizontal="right"/>
    </xf>
    <xf numFmtId="0" fontId="9" fillId="0" borderId="0" applyNumberFormat="0">
      <alignment horizontal="right" wrapText="1"/>
    </xf>
    <xf numFmtId="0" fontId="6" fillId="0" borderId="0" applyNumberFormat="0" applyFont="0" applyFill="0" applyBorder="0" applyAlignment="0" applyProtection="0">
      <alignment horizontal="left"/>
    </xf>
    <xf numFmtId="49" fontId="9" fillId="2" borderId="0">
      <alignment horizontal="right"/>
    </xf>
    <xf numFmtId="0" fontId="9" fillId="0" borderId="0" applyAlignment="0">
      <alignment wrapText="1"/>
    </xf>
    <xf numFmtId="0" fontId="9" fillId="0" borderId="0"/>
    <xf numFmtId="0" fontId="13" fillId="0" borderId="0" applyNumberFormat="0" applyAlignment="0"/>
    <xf numFmtId="0" fontId="14" fillId="0" borderId="0" applyAlignment="0"/>
    <xf numFmtId="49" fontId="9" fillId="0" borderId="0">
      <alignment horizontal="left"/>
    </xf>
    <xf numFmtId="0" fontId="9" fillId="0" borderId="0" applyFont="0">
      <alignment wrapText="1"/>
    </xf>
    <xf numFmtId="0" fontId="8" fillId="3" borderId="0" applyNumberFormat="0">
      <alignment horizontal="right"/>
    </xf>
    <xf numFmtId="3" fontId="8" fillId="2" borderId="0">
      <alignment horizontal="right"/>
    </xf>
    <xf numFmtId="0" fontId="6" fillId="0" borderId="0" applyNumberFormat="0" applyFont="0" applyFill="0" applyBorder="0" applyAlignment="0">
      <alignment horizontal="left"/>
    </xf>
    <xf numFmtId="0" fontId="15" fillId="0" borderId="2">
      <alignment horizontal="right"/>
    </xf>
    <xf numFmtId="0" fontId="9" fillId="0" borderId="2" applyFill="0" applyAlignment="0"/>
    <xf numFmtId="4" fontId="9" fillId="2" borderId="2">
      <alignment horizontal="right"/>
    </xf>
    <xf numFmtId="0" fontId="6" fillId="0" borderId="0" applyNumberFormat="0" applyFont="0" applyFill="0" applyBorder="0" applyAlignment="0">
      <alignment wrapText="1"/>
    </xf>
    <xf numFmtId="0" fontId="16" fillId="0" borderId="0">
      <alignment wrapText="1"/>
    </xf>
    <xf numFmtId="0" fontId="1" fillId="0" borderId="0">
      <alignment wrapText="1"/>
    </xf>
    <xf numFmtId="0" fontId="7" fillId="0" borderId="1" applyNumberFormat="0" applyFill="0">
      <alignment horizontal="center"/>
    </xf>
    <xf numFmtId="0" fontId="7" fillId="0" borderId="1" applyFill="0">
      <alignment horizontal="left"/>
    </xf>
    <xf numFmtId="4" fontId="9" fillId="3" borderId="2" applyNumberFormat="0">
      <alignment horizontal="right"/>
    </xf>
    <xf numFmtId="0" fontId="6" fillId="0" borderId="2">
      <alignment horizontal="right"/>
    </xf>
    <xf numFmtId="0" fontId="17" fillId="0" borderId="0" applyNumberFormat="0" applyBorder="0" applyAlignmen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9" fillId="2" borderId="2">
      <alignment horizontal="right"/>
    </xf>
    <xf numFmtId="3" fontId="9" fillId="0" borderId="2">
      <alignment horizontal="right"/>
    </xf>
  </cellStyleXfs>
  <cellXfs count="77">
    <xf numFmtId="0" fontId="0" fillId="0" borderId="0" xfId="0"/>
    <xf numFmtId="0" fontId="2" fillId="0" borderId="0" xfId="0" applyFont="1" applyBorder="1"/>
    <xf numFmtId="0" fontId="3" fillId="0" borderId="0" xfId="0" applyNumberFormat="1" applyFont="1" applyBorder="1"/>
    <xf numFmtId="0" fontId="0" fillId="0" borderId="0" xfId="0" applyBorder="1"/>
    <xf numFmtId="0" fontId="5" fillId="0" borderId="0" xfId="2" applyFont="1">
      <alignment wrapText="1"/>
    </xf>
    <xf numFmtId="0" fontId="4" fillId="0" borderId="0" xfId="2">
      <alignment wrapText="1"/>
    </xf>
    <xf numFmtId="1" fontId="6" fillId="0" borderId="0" xfId="0" quotePrefix="1" applyNumberFormat="1" applyFont="1" applyFill="1" applyAlignment="1">
      <alignment horizontal="right"/>
    </xf>
    <xf numFmtId="0" fontId="2" fillId="0" borderId="0" xfId="0" applyFont="1" applyAlignment="1">
      <alignment wrapText="1"/>
    </xf>
    <xf numFmtId="0" fontId="7" fillId="0" borderId="1" xfId="4">
      <alignment horizontal="left"/>
    </xf>
    <xf numFmtId="0" fontId="7" fillId="0" borderId="1" xfId="4" quotePrefix="1" applyFill="1">
      <alignment horizontal="left"/>
    </xf>
    <xf numFmtId="0" fontId="7" fillId="0" borderId="1" xfId="5" quotePrefix="1" applyFill="1">
      <alignment horizontal="right"/>
    </xf>
    <xf numFmtId="0" fontId="6" fillId="0" borderId="0" xfId="6" applyFill="1" applyBorder="1" applyAlignment="1">
      <alignment horizontal="left" wrapText="1" indent="3"/>
    </xf>
    <xf numFmtId="3" fontId="6" fillId="0" borderId="0" xfId="7" applyNumberFormat="1" applyBorder="1">
      <alignment horizontal="right"/>
    </xf>
    <xf numFmtId="3" fontId="8" fillId="2" borderId="0" xfId="8" applyNumberFormat="1">
      <alignment horizontal="right"/>
    </xf>
    <xf numFmtId="0" fontId="6" fillId="0" borderId="0" xfId="0" applyFont="1" applyFill="1" applyBorder="1" applyAlignment="1">
      <alignment horizontal="left" indent="3"/>
    </xf>
    <xf numFmtId="0" fontId="9" fillId="0" borderId="2" xfId="9" applyFill="1" applyAlignment="1">
      <alignment horizontal="left" indent="3"/>
    </xf>
    <xf numFmtId="0" fontId="9" fillId="0" borderId="2" xfId="9" applyAlignment="1"/>
    <xf numFmtId="1" fontId="9" fillId="0" borderId="2" xfId="9" quotePrefix="1" applyNumberFormat="1" applyFill="1" applyAlignment="1">
      <alignment horizontal="right"/>
    </xf>
    <xf numFmtId="0" fontId="9" fillId="0" borderId="2" xfId="9"/>
    <xf numFmtId="3" fontId="9" fillId="0" borderId="2" xfId="10" applyNumberFormat="1">
      <alignment horizontal="right"/>
    </xf>
    <xf numFmtId="1" fontId="9" fillId="2" borderId="2" xfId="11" applyNumberFormat="1">
      <alignment horizontal="right"/>
    </xf>
    <xf numFmtId="0" fontId="0" fillId="0" borderId="0" xfId="0" applyAlignment="1"/>
    <xf numFmtId="1" fontId="9" fillId="0" borderId="0" xfId="0" applyNumberFormat="1" applyFont="1" applyBorder="1"/>
    <xf numFmtId="0" fontId="0" fillId="0" borderId="0" xfId="12" applyFont="1" applyBorder="1"/>
    <xf numFmtId="0" fontId="10" fillId="0" borderId="0" xfId="0" applyFont="1" applyFill="1" applyBorder="1"/>
    <xf numFmtId="0" fontId="6" fillId="0" borderId="0" xfId="0" applyFont="1" applyBorder="1"/>
    <xf numFmtId="0" fontId="9" fillId="0" borderId="0" xfId="13">
      <alignment horizontal="center" wrapText="1"/>
    </xf>
    <xf numFmtId="0" fontId="7" fillId="0" borderId="1" xfId="5">
      <alignment horizontal="right"/>
    </xf>
    <xf numFmtId="0" fontId="9" fillId="0" borderId="0" xfId="14">
      <alignment wrapText="1"/>
    </xf>
    <xf numFmtId="0" fontId="6" fillId="0" borderId="0" xfId="6" applyFill="1" applyBorder="1" applyAlignment="1">
      <alignment horizontal="left" indent="3"/>
    </xf>
    <xf numFmtId="3" fontId="8" fillId="2" borderId="0" xfId="8" quotePrefix="1" applyNumberFormat="1">
      <alignment horizontal="right"/>
    </xf>
    <xf numFmtId="3" fontId="6" fillId="0" borderId="0" xfId="7" quotePrefix="1" applyNumberFormat="1" applyFill="1" applyBorder="1">
      <alignment horizontal="right"/>
    </xf>
    <xf numFmtId="0" fontId="9" fillId="0" borderId="2" xfId="9" applyFill="1" applyAlignment="1">
      <alignment horizontal="left" wrapText="1" indent="3"/>
    </xf>
    <xf numFmtId="3" fontId="9" fillId="2" borderId="2" xfId="11" applyNumberFormat="1">
      <alignment horizontal="right"/>
    </xf>
    <xf numFmtId="0" fontId="9" fillId="0" borderId="0" xfId="0" applyFont="1" applyBorder="1"/>
    <xf numFmtId="0" fontId="9" fillId="0" borderId="0" xfId="0" quotePrefix="1" applyFont="1" applyBorder="1" applyAlignment="1">
      <alignment horizontal="right"/>
    </xf>
    <xf numFmtId="1" fontId="9" fillId="0" borderId="0" xfId="0" quotePrefix="1" applyNumberFormat="1" applyFont="1" applyFill="1" applyAlignment="1">
      <alignment horizontal="right"/>
    </xf>
    <xf numFmtId="0" fontId="7" fillId="0" borderId="1" xfId="4" applyFill="1">
      <alignment horizontal="left"/>
    </xf>
    <xf numFmtId="49" fontId="6" fillId="0" borderId="0" xfId="7" applyNumberFormat="1">
      <alignment horizontal="right"/>
    </xf>
    <xf numFmtId="49" fontId="6" fillId="0" borderId="0" xfId="16">
      <alignment horizontal="right"/>
    </xf>
    <xf numFmtId="49" fontId="6" fillId="0" borderId="0" xfId="7" applyFill="1">
      <alignment horizontal="right"/>
    </xf>
    <xf numFmtId="49" fontId="11" fillId="0" borderId="0" xfId="15" applyBorder="1" applyAlignment="1">
      <alignment horizontal="right" vertical="center"/>
    </xf>
    <xf numFmtId="49" fontId="6" fillId="0" borderId="0" xfId="7" applyNumberFormat="1" applyFill="1" applyAlignment="1">
      <alignment horizontal="center"/>
    </xf>
    <xf numFmtId="0" fontId="6" fillId="0" borderId="0" xfId="7" applyNumberFormat="1" applyFill="1" applyAlignment="1">
      <alignment horizontal="center"/>
    </xf>
    <xf numFmtId="0" fontId="6" fillId="0" borderId="0" xfId="0" applyFont="1" applyFill="1" applyBorder="1"/>
    <xf numFmtId="0" fontId="6" fillId="0" borderId="0" xfId="0" applyFont="1" applyFill="1" applyBorder="1" applyAlignment="1"/>
    <xf numFmtId="0" fontId="7" fillId="0" borderId="1" xfId="5" applyFill="1">
      <alignment horizontal="right"/>
    </xf>
    <xf numFmtId="49" fontId="8" fillId="2" borderId="0" xfId="8">
      <alignment horizontal="right"/>
    </xf>
    <xf numFmtId="49" fontId="8" fillId="2" borderId="0" xfId="8" applyAlignment="1">
      <alignment horizontal="right" wrapText="1"/>
    </xf>
    <xf numFmtId="3" fontId="6" fillId="0" borderId="0" xfId="7" applyNumberFormat="1" applyFill="1">
      <alignment horizontal="right"/>
    </xf>
    <xf numFmtId="1" fontId="0" fillId="0" borderId="0" xfId="0" applyNumberFormat="1" applyBorder="1"/>
    <xf numFmtId="10" fontId="0" fillId="0" borderId="0" xfId="12" applyNumberFormat="1" applyFont="1" applyBorder="1"/>
    <xf numFmtId="3" fontId="9" fillId="0" borderId="0" xfId="17" applyNumberFormat="1">
      <alignment horizontal="right" wrapText="1"/>
    </xf>
    <xf numFmtId="0" fontId="7" fillId="0" borderId="1" xfId="5" applyAlignment="1">
      <alignment horizontal="right" wrapText="1"/>
    </xf>
    <xf numFmtId="0" fontId="7" fillId="0" borderId="1" xfId="5" quotePrefix="1" applyAlignment="1">
      <alignment horizontal="right" wrapText="1"/>
    </xf>
    <xf numFmtId="0" fontId="9" fillId="0" borderId="0" xfId="0" applyFont="1" applyBorder="1" applyAlignment="1"/>
    <xf numFmtId="0" fontId="6" fillId="0" borderId="0" xfId="0" quotePrefix="1" applyFont="1" applyBorder="1" applyAlignment="1">
      <alignment horizontal="right"/>
    </xf>
    <xf numFmtId="0" fontId="10" fillId="0" borderId="0" xfId="0" applyFont="1" applyBorder="1"/>
    <xf numFmtId="0" fontId="9" fillId="0" borderId="0" xfId="14" applyAlignment="1">
      <alignment horizontal="left" wrapText="1" indent="3"/>
    </xf>
    <xf numFmtId="3" fontId="6" fillId="0" borderId="0" xfId="7" applyNumberFormat="1" applyFill="1" applyBorder="1">
      <alignment horizontal="right"/>
    </xf>
    <xf numFmtId="1" fontId="6" fillId="0" borderId="0" xfId="0" quotePrefix="1" applyNumberFormat="1" applyFont="1" applyBorder="1" applyAlignment="1">
      <alignment horizontal="right"/>
    </xf>
    <xf numFmtId="1" fontId="9" fillId="0" borderId="2" xfId="9" applyNumberFormat="1" applyAlignment="1">
      <alignment horizontal="left" indent="3"/>
    </xf>
    <xf numFmtId="1" fontId="6" fillId="0" borderId="0" xfId="0" applyNumberFormat="1" applyFont="1" applyBorder="1"/>
    <xf numFmtId="0" fontId="12" fillId="0" borderId="0" xfId="0" applyFont="1" applyFill="1" applyBorder="1" applyAlignment="1">
      <alignment horizontal="left" wrapText="1"/>
    </xf>
    <xf numFmtId="10" fontId="0" fillId="0" borderId="0" xfId="0" applyNumberFormat="1" applyBorder="1"/>
    <xf numFmtId="0" fontId="6" fillId="0" borderId="0" xfId="3" applyAlignment="1">
      <alignment wrapText="1"/>
    </xf>
    <xf numFmtId="49" fontId="1" fillId="0" borderId="0" xfId="1" applyAlignment="1">
      <alignment horizontal="left"/>
    </xf>
    <xf numFmtId="0" fontId="4" fillId="0" borderId="0" xfId="2">
      <alignment wrapText="1"/>
    </xf>
    <xf numFmtId="0" fontId="6" fillId="0" borderId="0" xfId="3" applyAlignment="1">
      <alignment horizontal="left"/>
    </xf>
    <xf numFmtId="0" fontId="6" fillId="0" borderId="0" xfId="3" applyAlignment="1">
      <alignment horizontal="left" wrapText="1"/>
    </xf>
    <xf numFmtId="0" fontId="9" fillId="0" borderId="0" xfId="13" applyAlignment="1">
      <alignment horizontal="center" wrapText="1"/>
    </xf>
    <xf numFmtId="0" fontId="9" fillId="0" borderId="0" xfId="13">
      <alignment horizontal="center" wrapText="1"/>
    </xf>
    <xf numFmtId="49" fontId="11" fillId="0" borderId="3" xfId="15" applyBorder="1" applyAlignment="1">
      <alignment horizontal="right" vertical="center"/>
    </xf>
    <xf numFmtId="49" fontId="11" fillId="0" borderId="0" xfId="15" applyBorder="1" applyAlignment="1">
      <alignment horizontal="right" vertical="center"/>
    </xf>
    <xf numFmtId="0" fontId="6" fillId="0" borderId="0" xfId="3"/>
    <xf numFmtId="49" fontId="9" fillId="0" borderId="0" xfId="13" applyNumberFormat="1" applyAlignment="1">
      <alignment horizontal="center" wrapText="1"/>
    </xf>
    <xf numFmtId="0" fontId="7" fillId="0" borderId="1" xfId="4">
      <alignment horizontal="left"/>
    </xf>
  </cellXfs>
  <cellStyles count="50">
    <cellStyle name="ar-blank" xfId="18"/>
    <cellStyle name="ar-bold" xfId="14"/>
    <cellStyle name="ar-bold-center" xfId="13"/>
    <cellStyle name="ar-bold-hilite" xfId="19"/>
    <cellStyle name="ar-bold-no-line" xfId="20"/>
    <cellStyle name="ar-bold-right" xfId="17"/>
    <cellStyle name="ar-brace-vertical-centered" xfId="15"/>
    <cellStyle name="ar-download" xfId="21"/>
    <cellStyle name="ar-h1" xfId="22"/>
    <cellStyle name="ar-h2" xfId="23"/>
    <cellStyle name="ar-h3" xfId="1"/>
    <cellStyle name="ar-h4" xfId="2"/>
    <cellStyle name="ar-h5" xfId="24"/>
    <cellStyle name="ar-h6" xfId="25"/>
    <cellStyle name="ar-hilight-right" xfId="26"/>
    <cellStyle name="ar-hilite" xfId="8"/>
    <cellStyle name="ar-hilite-pagebreak" xfId="27"/>
    <cellStyle name="ar-left" xfId="6"/>
    <cellStyle name="ar-left-pagebreak" xfId="28"/>
    <cellStyle name="ar-link-line" xfId="29"/>
    <cellStyle name="ar-pagebreak" xfId="12"/>
    <cellStyle name="ar-right" xfId="7"/>
    <cellStyle name="ar-right-no-border" xfId="16"/>
    <cellStyle name="ar-subtotal" xfId="30"/>
    <cellStyle name="ar-subtotal-hilite" xfId="31"/>
    <cellStyle name="ar-text" xfId="3"/>
    <cellStyle name="ar-text-pagebreak" xfId="32"/>
    <cellStyle name="ar-text-small" xfId="33"/>
    <cellStyle name="ar-th1" xfId="34"/>
    <cellStyle name="ar-thead" xfId="4"/>
    <cellStyle name="ar-thead-center" xfId="35"/>
    <cellStyle name="ar-thead-left" xfId="36"/>
    <cellStyle name="ar-thead-right" xfId="5"/>
    <cellStyle name="ar-total" xfId="9"/>
    <cellStyle name="ar-total-hilight-right" xfId="37"/>
    <cellStyle name="ar-total-hilite" xfId="11"/>
    <cellStyle name="ar-total-nobold" xfId="38"/>
    <cellStyle name="ar-total-right" xfId="10"/>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05"/>
  <sheetViews>
    <sheetView tabSelected="1" view="pageBreakPreview" zoomScaleNormal="100" zoomScaleSheetLayoutView="100" workbookViewId="0">
      <selection sqref="A1:G1"/>
    </sheetView>
  </sheetViews>
  <sheetFormatPr defaultRowHeight="12.75" x14ac:dyDescent="0.2"/>
  <cols>
    <col min="1" max="1" width="58.42578125" customWidth="1"/>
    <col min="2" max="7" width="14.42578125" customWidth="1"/>
  </cols>
  <sheetData>
    <row r="1" spans="1:7" ht="15.75" x14ac:dyDescent="0.25">
      <c r="A1" s="66" t="s">
        <v>0</v>
      </c>
      <c r="B1" s="66"/>
      <c r="C1" s="66"/>
      <c r="D1" s="66"/>
      <c r="E1" s="66"/>
      <c r="F1" s="66"/>
      <c r="G1" s="66"/>
    </row>
    <row r="2" spans="1:7" x14ac:dyDescent="0.2">
      <c r="A2" s="1"/>
      <c r="B2" s="2"/>
      <c r="C2" s="3"/>
      <c r="D2" s="3"/>
      <c r="E2" s="3"/>
      <c r="F2" s="3"/>
      <c r="G2" s="3"/>
    </row>
    <row r="3" spans="1:7" ht="15" x14ac:dyDescent="0.25">
      <c r="A3" s="67" t="s">
        <v>1</v>
      </c>
      <c r="B3" s="67"/>
      <c r="C3" s="67"/>
      <c r="D3" s="67"/>
      <c r="E3" s="67"/>
      <c r="F3" s="67"/>
      <c r="G3" s="67"/>
    </row>
    <row r="4" spans="1:7" ht="15" x14ac:dyDescent="0.25">
      <c r="A4" s="4"/>
      <c r="B4" s="5"/>
      <c r="C4" s="5"/>
      <c r="D4" s="5"/>
      <c r="E4" s="5"/>
      <c r="F4" s="5"/>
      <c r="G4" s="5"/>
    </row>
    <row r="5" spans="1:7" x14ac:dyDescent="0.2">
      <c r="A5" s="68" t="s">
        <v>2</v>
      </c>
      <c r="B5" s="68"/>
      <c r="C5" s="68"/>
      <c r="D5" s="68"/>
      <c r="E5" s="68"/>
      <c r="F5" s="68"/>
      <c r="G5" s="68"/>
    </row>
    <row r="6" spans="1:7" ht="42.75" customHeight="1" x14ac:dyDescent="0.2">
      <c r="A6" s="69" t="s">
        <v>3</v>
      </c>
      <c r="B6" s="69"/>
      <c r="C6" s="69"/>
      <c r="D6" s="69"/>
      <c r="E6" s="69"/>
      <c r="F6" s="69"/>
      <c r="G6" s="69"/>
    </row>
    <row r="7" spans="1:7" ht="15" x14ac:dyDescent="0.25">
      <c r="A7" s="4"/>
      <c r="B7" s="3"/>
      <c r="C7" s="6"/>
      <c r="D7" s="3"/>
      <c r="E7" s="3"/>
      <c r="F7" s="3"/>
      <c r="G7" s="3"/>
    </row>
    <row r="8" spans="1:7" ht="15" x14ac:dyDescent="0.25">
      <c r="A8" s="67" t="s">
        <v>4</v>
      </c>
      <c r="B8" s="67"/>
      <c r="C8" s="67"/>
      <c r="D8" s="67"/>
      <c r="E8" s="67"/>
      <c r="F8" s="67"/>
      <c r="G8" s="67"/>
    </row>
    <row r="9" spans="1:7" x14ac:dyDescent="0.2">
      <c r="A9" s="7"/>
      <c r="B9" s="7"/>
      <c r="C9" s="7"/>
      <c r="D9" s="7"/>
      <c r="E9" s="7"/>
      <c r="F9" s="7"/>
      <c r="G9" s="7"/>
    </row>
    <row r="10" spans="1:7" ht="13.5" thickBot="1" x14ac:dyDescent="0.25">
      <c r="A10" s="8" t="s">
        <v>5</v>
      </c>
      <c r="B10" s="8"/>
      <c r="C10" s="9"/>
      <c r="D10" s="8"/>
      <c r="E10" s="10" t="s">
        <v>6</v>
      </c>
      <c r="F10" s="10" t="s">
        <v>7</v>
      </c>
      <c r="G10" s="10" t="s">
        <v>8</v>
      </c>
    </row>
    <row r="11" spans="1:7" ht="25.5" x14ac:dyDescent="0.2">
      <c r="A11" s="11" t="s">
        <v>9</v>
      </c>
      <c r="B11" s="3"/>
      <c r="C11" s="6"/>
      <c r="D11" s="3"/>
      <c r="E11" s="12">
        <v>612.32046678635538</v>
      </c>
      <c r="F11" s="12">
        <v>594.84968538802138</v>
      </c>
      <c r="G11" s="13">
        <v>579.85574155388247</v>
      </c>
    </row>
    <row r="12" spans="1:7" x14ac:dyDescent="0.2">
      <c r="A12" s="14" t="s">
        <v>10</v>
      </c>
      <c r="B12" s="3"/>
      <c r="C12" s="6"/>
      <c r="D12" s="3"/>
      <c r="E12" s="12">
        <v>346.72351885098738</v>
      </c>
      <c r="F12" s="12">
        <v>391.63365182941038</v>
      </c>
      <c r="G12" s="13">
        <v>385.14070278019216</v>
      </c>
    </row>
    <row r="13" spans="1:7" x14ac:dyDescent="0.2">
      <c r="A13" s="15" t="s">
        <v>11</v>
      </c>
      <c r="B13" s="16"/>
      <c r="C13" s="17"/>
      <c r="D13" s="18"/>
      <c r="E13" s="19">
        <f>E11-E12</f>
        <v>265.59694793536801</v>
      </c>
      <c r="F13" s="19">
        <f>F11-F12</f>
        <v>203.216033558611</v>
      </c>
      <c r="G13" s="20">
        <f>G11-G12</f>
        <v>194.71503877369031</v>
      </c>
    </row>
    <row r="14" spans="1:7" x14ac:dyDescent="0.2">
      <c r="A14" s="21"/>
      <c r="B14" s="3"/>
      <c r="C14" s="6"/>
      <c r="D14" s="3"/>
      <c r="E14" s="22"/>
      <c r="F14" s="22"/>
      <c r="G14" s="22"/>
    </row>
    <row r="15" spans="1:7" x14ac:dyDescent="0.2">
      <c r="A15" s="21"/>
      <c r="B15" s="3"/>
      <c r="C15" s="6"/>
      <c r="D15" s="3"/>
      <c r="E15" s="3"/>
      <c r="F15" s="3"/>
      <c r="G15" s="23"/>
    </row>
    <row r="16" spans="1:7" ht="98.25" customHeight="1" x14ac:dyDescent="0.2">
      <c r="A16" s="65" t="s">
        <v>12</v>
      </c>
      <c r="B16" s="65"/>
      <c r="C16" s="65"/>
      <c r="D16" s="65"/>
      <c r="E16" s="65"/>
      <c r="F16" s="65"/>
      <c r="G16" s="65"/>
    </row>
    <row r="17" spans="1:7" ht="71.25" customHeight="1" x14ac:dyDescent="0.2">
      <c r="A17" s="65" t="s">
        <v>108</v>
      </c>
      <c r="B17" s="65"/>
      <c r="C17" s="65"/>
      <c r="D17" s="65"/>
      <c r="E17" s="65"/>
      <c r="F17" s="65"/>
      <c r="G17" s="65"/>
    </row>
    <row r="18" spans="1:7" ht="111.75" customHeight="1" x14ac:dyDescent="0.2">
      <c r="A18" s="65" t="s">
        <v>109</v>
      </c>
      <c r="B18" s="65"/>
      <c r="C18" s="65"/>
      <c r="D18" s="65"/>
      <c r="E18" s="65"/>
      <c r="F18" s="65"/>
      <c r="G18" s="65"/>
    </row>
    <row r="19" spans="1:7" ht="68.25" customHeight="1" x14ac:dyDescent="0.2">
      <c r="A19" s="65" t="s">
        <v>13</v>
      </c>
      <c r="B19" s="65"/>
      <c r="C19" s="65"/>
      <c r="D19" s="65"/>
      <c r="E19" s="65"/>
      <c r="F19" s="65"/>
      <c r="G19" s="65"/>
    </row>
    <row r="20" spans="1:7" ht="71.25" customHeight="1" x14ac:dyDescent="0.2">
      <c r="A20" s="65" t="s">
        <v>14</v>
      </c>
      <c r="B20" s="65"/>
      <c r="C20" s="65"/>
      <c r="D20" s="65"/>
      <c r="E20" s="65"/>
      <c r="F20" s="65"/>
      <c r="G20" s="65"/>
    </row>
    <row r="21" spans="1:7" ht="48.75" customHeight="1" x14ac:dyDescent="0.2">
      <c r="A21" s="65" t="s">
        <v>15</v>
      </c>
      <c r="B21" s="65"/>
      <c r="C21" s="65"/>
      <c r="D21" s="65"/>
      <c r="E21" s="65"/>
      <c r="F21" s="65"/>
      <c r="G21" s="65"/>
    </row>
    <row r="22" spans="1:7" ht="81" customHeight="1" x14ac:dyDescent="0.2">
      <c r="A22" s="65" t="s">
        <v>16</v>
      </c>
      <c r="B22" s="65"/>
      <c r="C22" s="65"/>
      <c r="D22" s="65"/>
      <c r="E22" s="65"/>
      <c r="F22" s="65"/>
      <c r="G22" s="65"/>
    </row>
    <row r="23" spans="1:7" ht="46.5" customHeight="1" x14ac:dyDescent="0.2">
      <c r="A23" s="65" t="s">
        <v>110</v>
      </c>
      <c r="B23" s="65"/>
      <c r="C23" s="65"/>
      <c r="D23" s="65"/>
      <c r="E23" s="65"/>
      <c r="F23" s="65"/>
      <c r="G23" s="65"/>
    </row>
    <row r="24" spans="1:7" x14ac:dyDescent="0.2">
      <c r="A24" s="24"/>
      <c r="B24" s="25"/>
      <c r="C24" s="6"/>
      <c r="D24" s="3"/>
      <c r="E24" s="3"/>
      <c r="F24" s="3"/>
      <c r="G24" s="23"/>
    </row>
    <row r="25" spans="1:7" ht="15" x14ac:dyDescent="0.25">
      <c r="A25" s="67" t="s">
        <v>17</v>
      </c>
      <c r="B25" s="67"/>
      <c r="C25" s="67"/>
      <c r="D25" s="67"/>
      <c r="E25" s="67"/>
      <c r="F25" s="67"/>
      <c r="G25" s="67"/>
    </row>
    <row r="26" spans="1:7" x14ac:dyDescent="0.2">
      <c r="A26" s="24"/>
      <c r="B26" s="3"/>
      <c r="C26" s="3"/>
      <c r="D26" s="3"/>
      <c r="E26" s="3"/>
      <c r="F26" s="3"/>
      <c r="G26" s="3"/>
    </row>
    <row r="27" spans="1:7" x14ac:dyDescent="0.2">
      <c r="A27" s="26"/>
      <c r="B27" s="70">
        <v>2013</v>
      </c>
      <c r="C27" s="70"/>
      <c r="D27" s="70"/>
      <c r="E27" s="71">
        <v>2012</v>
      </c>
      <c r="F27" s="71"/>
      <c r="G27" s="71"/>
    </row>
    <row r="28" spans="1:7" ht="13.5" thickBot="1" x14ac:dyDescent="0.25">
      <c r="A28" s="27"/>
      <c r="B28" s="27" t="s">
        <v>18</v>
      </c>
      <c r="C28" s="27" t="s">
        <v>19</v>
      </c>
      <c r="D28" s="27" t="s">
        <v>20</v>
      </c>
      <c r="E28" s="27" t="s">
        <v>18</v>
      </c>
      <c r="F28" s="27" t="s">
        <v>19</v>
      </c>
      <c r="G28" s="27" t="s">
        <v>20</v>
      </c>
    </row>
    <row r="29" spans="1:7" ht="25.5" x14ac:dyDescent="0.2">
      <c r="A29" s="28" t="s">
        <v>21</v>
      </c>
      <c r="B29" s="3"/>
      <c r="C29" s="3"/>
      <c r="D29" s="3"/>
      <c r="E29" s="3"/>
      <c r="F29" s="3"/>
      <c r="G29" s="3"/>
    </row>
    <row r="30" spans="1:7" x14ac:dyDescent="0.2">
      <c r="A30" s="29" t="s">
        <v>22</v>
      </c>
      <c r="B30" s="13">
        <v>-5.5310358840062799</v>
      </c>
      <c r="C30" s="13">
        <v>-10.159045501235999</v>
      </c>
      <c r="D30" s="13">
        <f>SUM(B30:C30)</f>
        <v>-15.69008138524228</v>
      </c>
      <c r="E30" s="12">
        <v>-5.2435329759962697</v>
      </c>
      <c r="F30" s="12">
        <v>-16.0801677930552</v>
      </c>
      <c r="G30" s="12">
        <f>SUM(E30:F30)</f>
        <v>-21.32370076905147</v>
      </c>
    </row>
    <row r="31" spans="1:7" x14ac:dyDescent="0.2">
      <c r="A31" s="29" t="s">
        <v>23</v>
      </c>
      <c r="B31" s="13">
        <v>-0.112878283347067</v>
      </c>
      <c r="C31" s="30" t="s">
        <v>24</v>
      </c>
      <c r="D31" s="13">
        <f>SUM(B31:C31)</f>
        <v>-0.112878283347067</v>
      </c>
      <c r="E31" s="12">
        <v>-1.8643672803542299</v>
      </c>
      <c r="F31" s="31">
        <v>23.537636914472099</v>
      </c>
      <c r="G31" s="12">
        <f>SUM(E31:F31)</f>
        <v>21.673269634117869</v>
      </c>
    </row>
    <row r="32" spans="1:7" x14ac:dyDescent="0.2">
      <c r="A32" s="29" t="s">
        <v>25</v>
      </c>
      <c r="B32" s="13">
        <v>-1.6931742502060001</v>
      </c>
      <c r="C32" s="13">
        <v>-4.8537661839238702</v>
      </c>
      <c r="D32" s="13">
        <f>SUM(B32:C32)</f>
        <v>-6.54694043412987</v>
      </c>
      <c r="E32" s="12">
        <v>-1.6313213703099501</v>
      </c>
      <c r="F32" s="12">
        <v>-6.0591936611512498</v>
      </c>
      <c r="G32" s="12">
        <f>SUM(E32:F32)</f>
        <v>-7.6905150314611994</v>
      </c>
    </row>
    <row r="33" spans="1:7" x14ac:dyDescent="0.2">
      <c r="A33" s="32" t="s">
        <v>26</v>
      </c>
      <c r="B33" s="33">
        <f>SUM(B30:B32)</f>
        <v>-7.3370884175593467</v>
      </c>
      <c r="C33" s="33">
        <f t="shared" ref="C33:G33" si="0">SUM(C30:C32)</f>
        <v>-15.012811685159869</v>
      </c>
      <c r="D33" s="33">
        <f t="shared" si="0"/>
        <v>-22.349900102719218</v>
      </c>
      <c r="E33" s="19">
        <f t="shared" si="0"/>
        <v>-8.7392216266604503</v>
      </c>
      <c r="F33" s="19">
        <f t="shared" si="0"/>
        <v>1.3982754602656495</v>
      </c>
      <c r="G33" s="19">
        <f t="shared" si="0"/>
        <v>-7.3409461663948008</v>
      </c>
    </row>
    <row r="34" spans="1:7" x14ac:dyDescent="0.2">
      <c r="A34" s="29" t="s">
        <v>27</v>
      </c>
      <c r="B34" s="13">
        <v>18.850673318960201</v>
      </c>
      <c r="C34" s="13">
        <v>-40.297547154902901</v>
      </c>
      <c r="D34" s="13">
        <f>SUM(B34:C34)</f>
        <v>-21.4468738359427</v>
      </c>
      <c r="E34" s="12">
        <v>-18.061058028431599</v>
      </c>
      <c r="F34" s="12">
        <v>62.572826846888802</v>
      </c>
      <c r="G34" s="12">
        <f>SUM(E34:F34)+0.52</f>
        <v>45.031768818457202</v>
      </c>
    </row>
    <row r="35" spans="1:7" x14ac:dyDescent="0.2">
      <c r="A35" s="32" t="s">
        <v>28</v>
      </c>
      <c r="B35" s="33">
        <f>SUM(B33:B34)</f>
        <v>11.513584901400854</v>
      </c>
      <c r="C35" s="33">
        <f t="shared" ref="C35:G35" si="1">SUM(C33:C34)</f>
        <v>-55.310358840062769</v>
      </c>
      <c r="D35" s="33">
        <f t="shared" si="1"/>
        <v>-43.796773938661914</v>
      </c>
      <c r="E35" s="19">
        <f t="shared" si="1"/>
        <v>-26.800279655092048</v>
      </c>
      <c r="F35" s="19">
        <f t="shared" si="1"/>
        <v>63.971102307154453</v>
      </c>
      <c r="G35" s="19">
        <f t="shared" si="1"/>
        <v>37.690822652062401</v>
      </c>
    </row>
    <row r="36" spans="1:7" x14ac:dyDescent="0.2">
      <c r="A36" s="24"/>
      <c r="B36" s="22"/>
      <c r="C36" s="22"/>
      <c r="D36" s="22"/>
      <c r="E36" s="22"/>
      <c r="F36" s="22"/>
      <c r="G36" s="22"/>
    </row>
    <row r="37" spans="1:7" x14ac:dyDescent="0.2">
      <c r="A37" s="28" t="s">
        <v>29</v>
      </c>
      <c r="B37" s="34"/>
      <c r="C37" s="35"/>
      <c r="D37" s="35"/>
      <c r="E37" s="35"/>
      <c r="F37" s="36"/>
      <c r="G37" s="36"/>
    </row>
    <row r="38" spans="1:7" ht="13.5" customHeight="1" x14ac:dyDescent="0.2">
      <c r="A38" s="29" t="s">
        <v>30</v>
      </c>
      <c r="B38" s="13">
        <v>154.07885676874628</v>
      </c>
      <c r="C38" s="13">
        <v>425.77688478513619</v>
      </c>
      <c r="D38" s="13">
        <f>SUM(B38:C38)</f>
        <v>579.85574155388247</v>
      </c>
      <c r="E38" s="12">
        <v>174.43486366814261</v>
      </c>
      <c r="F38" s="12">
        <v>420.41482171987877</v>
      </c>
      <c r="G38" s="12">
        <f>SUM(E38:F38)</f>
        <v>594.84968538802138</v>
      </c>
    </row>
    <row r="39" spans="1:7" x14ac:dyDescent="0.2">
      <c r="A39" s="29" t="s">
        <v>10</v>
      </c>
      <c r="B39" s="13">
        <v>123.94035511507941</v>
      </c>
      <c r="C39" s="30">
        <v>261.2003476651127</v>
      </c>
      <c r="D39" s="13">
        <f>SUM(B39:C39)</f>
        <v>385.1407027801921</v>
      </c>
      <c r="E39" s="12">
        <v>118.62036821253785</v>
      </c>
      <c r="F39" s="31">
        <v>273.01328361687251</v>
      </c>
      <c r="G39" s="12">
        <f>SUM(E39:F39)</f>
        <v>391.63365182941038</v>
      </c>
    </row>
    <row r="40" spans="1:7" ht="12.75" customHeight="1" x14ac:dyDescent="0.2">
      <c r="A40" s="32" t="s">
        <v>11</v>
      </c>
      <c r="B40" s="33">
        <f>B38-B39</f>
        <v>30.138501653666864</v>
      </c>
      <c r="C40" s="33">
        <f t="shared" ref="C40:G40" si="2">C38-C39</f>
        <v>164.57653712002349</v>
      </c>
      <c r="D40" s="33">
        <f t="shared" si="2"/>
        <v>194.71503877369037</v>
      </c>
      <c r="E40" s="19">
        <f t="shared" si="2"/>
        <v>55.814495455604757</v>
      </c>
      <c r="F40" s="19">
        <f t="shared" si="2"/>
        <v>147.40153810300626</v>
      </c>
      <c r="G40" s="19">
        <f t="shared" si="2"/>
        <v>203.216033558611</v>
      </c>
    </row>
    <row r="41" spans="1:7" x14ac:dyDescent="0.2">
      <c r="A41" s="24"/>
      <c r="B41" s="22"/>
      <c r="C41" s="22"/>
      <c r="D41" s="22"/>
      <c r="E41" s="22"/>
      <c r="F41" s="22"/>
      <c r="G41" s="22"/>
    </row>
    <row r="42" spans="1:7" x14ac:dyDescent="0.2">
      <c r="A42" s="26"/>
      <c r="B42" s="71">
        <v>2013</v>
      </c>
      <c r="C42" s="71"/>
      <c r="D42" s="26"/>
      <c r="E42" s="71">
        <v>2012</v>
      </c>
      <c r="F42" s="71"/>
      <c r="G42" s="26"/>
    </row>
    <row r="43" spans="1:7" ht="13.5" thickBot="1" x14ac:dyDescent="0.25">
      <c r="A43" s="8" t="s">
        <v>31</v>
      </c>
      <c r="B43" s="27" t="s">
        <v>18</v>
      </c>
      <c r="C43" s="27" t="s">
        <v>19</v>
      </c>
      <c r="D43" s="37"/>
      <c r="E43" s="27" t="s">
        <v>18</v>
      </c>
      <c r="F43" s="27" t="s">
        <v>19</v>
      </c>
      <c r="G43" s="8"/>
    </row>
    <row r="44" spans="1:7" ht="12.75" customHeight="1" x14ac:dyDescent="0.2">
      <c r="A44" s="29" t="s">
        <v>32</v>
      </c>
      <c r="B44" s="38" t="s">
        <v>33</v>
      </c>
      <c r="C44" s="38" t="s">
        <v>34</v>
      </c>
      <c r="D44" s="38"/>
      <c r="E44" s="72" t="s">
        <v>35</v>
      </c>
      <c r="F44" s="72" t="s">
        <v>36</v>
      </c>
      <c r="G44" s="39"/>
    </row>
    <row r="45" spans="1:7" ht="12.75" customHeight="1" x14ac:dyDescent="0.2">
      <c r="A45" s="29" t="s">
        <v>37</v>
      </c>
      <c r="B45" s="38" t="s">
        <v>38</v>
      </c>
      <c r="C45" s="38" t="s">
        <v>39</v>
      </c>
      <c r="D45" s="38"/>
      <c r="E45" s="73"/>
      <c r="F45" s="73"/>
      <c r="G45" s="40"/>
    </row>
    <row r="46" spans="1:7" ht="12.75" customHeight="1" x14ac:dyDescent="0.2">
      <c r="A46" s="29" t="s">
        <v>40</v>
      </c>
      <c r="B46" s="38" t="s">
        <v>41</v>
      </c>
      <c r="C46" s="38" t="s">
        <v>42</v>
      </c>
      <c r="D46" s="38"/>
      <c r="E46" s="73" t="s">
        <v>43</v>
      </c>
      <c r="F46" s="73" t="s">
        <v>44</v>
      </c>
      <c r="G46" s="39"/>
    </row>
    <row r="47" spans="1:7" ht="12.75" customHeight="1" x14ac:dyDescent="0.2">
      <c r="A47" s="29" t="s">
        <v>45</v>
      </c>
      <c r="B47" s="38" t="s">
        <v>46</v>
      </c>
      <c r="C47" s="38" t="s">
        <v>38</v>
      </c>
      <c r="D47" s="38"/>
      <c r="E47" s="73"/>
      <c r="F47" s="73"/>
      <c r="G47" s="40"/>
    </row>
    <row r="48" spans="1:7" ht="18" x14ac:dyDescent="0.2">
      <c r="A48" s="29" t="s">
        <v>47</v>
      </c>
      <c r="B48" s="38" t="s">
        <v>48</v>
      </c>
      <c r="C48" s="38" t="s">
        <v>49</v>
      </c>
      <c r="D48" s="38"/>
      <c r="E48" s="41" t="s">
        <v>48</v>
      </c>
      <c r="F48" s="41" t="s">
        <v>50</v>
      </c>
      <c r="G48" s="42"/>
    </row>
    <row r="49" spans="1:7" ht="12.75" customHeight="1" x14ac:dyDescent="0.2">
      <c r="A49" s="29" t="s">
        <v>51</v>
      </c>
      <c r="B49" s="38" t="s">
        <v>49</v>
      </c>
      <c r="C49" s="38" t="s">
        <v>52</v>
      </c>
      <c r="D49" s="38"/>
      <c r="E49" s="73" t="s">
        <v>53</v>
      </c>
      <c r="F49" s="73" t="s">
        <v>54</v>
      </c>
      <c r="G49" s="39"/>
    </row>
    <row r="50" spans="1:7" ht="12.75" customHeight="1" x14ac:dyDescent="0.2">
      <c r="A50" s="29" t="s">
        <v>55</v>
      </c>
      <c r="B50" s="38" t="s">
        <v>46</v>
      </c>
      <c r="C50" s="38" t="s">
        <v>56</v>
      </c>
      <c r="D50" s="38"/>
      <c r="E50" s="73"/>
      <c r="F50" s="73"/>
      <c r="G50" s="39"/>
    </row>
    <row r="51" spans="1:7" ht="12.75" customHeight="1" x14ac:dyDescent="0.2">
      <c r="A51" s="29" t="s">
        <v>57</v>
      </c>
      <c r="B51" s="38" t="s">
        <v>49</v>
      </c>
      <c r="C51" s="38" t="s">
        <v>38</v>
      </c>
      <c r="D51" s="38"/>
      <c r="E51" s="73"/>
      <c r="F51" s="73"/>
      <c r="G51" s="43"/>
    </row>
    <row r="52" spans="1:7" x14ac:dyDescent="0.2">
      <c r="A52" s="44"/>
      <c r="B52" s="3"/>
      <c r="C52" s="3"/>
      <c r="D52" s="3"/>
      <c r="E52" s="3"/>
      <c r="F52" s="3"/>
      <c r="G52" s="3"/>
    </row>
    <row r="53" spans="1:7" x14ac:dyDescent="0.2">
      <c r="A53" s="44"/>
      <c r="B53" s="3"/>
      <c r="C53" s="3"/>
      <c r="D53" s="3"/>
      <c r="E53" s="3"/>
      <c r="F53" s="3"/>
      <c r="G53" s="3"/>
    </row>
    <row r="54" spans="1:7" x14ac:dyDescent="0.2">
      <c r="A54" s="74" t="s">
        <v>58</v>
      </c>
      <c r="B54" s="74"/>
      <c r="C54" s="74"/>
      <c r="D54" s="74"/>
      <c r="E54" s="74"/>
      <c r="F54" s="74"/>
      <c r="G54" s="74"/>
    </row>
    <row r="55" spans="1:7" x14ac:dyDescent="0.2">
      <c r="A55" s="45"/>
      <c r="B55" s="3"/>
      <c r="C55" s="3"/>
      <c r="D55" s="3"/>
      <c r="E55" s="3"/>
      <c r="F55" s="3"/>
      <c r="G55" s="3"/>
    </row>
    <row r="56" spans="1:7" x14ac:dyDescent="0.2">
      <c r="A56" s="26"/>
      <c r="B56" s="26"/>
      <c r="C56" s="26"/>
      <c r="D56" s="75" t="s">
        <v>59</v>
      </c>
      <c r="E56" s="75"/>
      <c r="F56" s="75" t="s">
        <v>60</v>
      </c>
      <c r="G56" s="75"/>
    </row>
    <row r="57" spans="1:7" ht="13.5" thickBot="1" x14ac:dyDescent="0.25">
      <c r="A57" s="46"/>
      <c r="B57" s="27"/>
      <c r="C57" s="27"/>
      <c r="D57" s="27" t="s">
        <v>18</v>
      </c>
      <c r="E57" s="27" t="s">
        <v>19</v>
      </c>
      <c r="F57" s="27" t="s">
        <v>18</v>
      </c>
      <c r="G57" s="46" t="s">
        <v>19</v>
      </c>
    </row>
    <row r="58" spans="1:7" x14ac:dyDescent="0.2">
      <c r="A58" s="29" t="s">
        <v>61</v>
      </c>
      <c r="B58" s="3"/>
      <c r="C58" s="3"/>
      <c r="D58" s="47" t="s">
        <v>62</v>
      </c>
      <c r="E58" s="40" t="s">
        <v>63</v>
      </c>
      <c r="F58" s="47" t="s">
        <v>62</v>
      </c>
      <c r="G58" s="40" t="s">
        <v>62</v>
      </c>
    </row>
    <row r="59" spans="1:7" x14ac:dyDescent="0.2">
      <c r="A59" s="29" t="s">
        <v>64</v>
      </c>
      <c r="B59" s="3"/>
      <c r="C59" s="3"/>
      <c r="D59" s="47" t="s">
        <v>65</v>
      </c>
      <c r="E59" s="40" t="s">
        <v>65</v>
      </c>
      <c r="F59" s="47" t="s">
        <v>66</v>
      </c>
      <c r="G59" s="40" t="s">
        <v>66</v>
      </c>
    </row>
    <row r="60" spans="1:7" x14ac:dyDescent="0.2">
      <c r="A60" s="29" t="s">
        <v>67</v>
      </c>
      <c r="B60" s="3"/>
      <c r="C60" s="3"/>
      <c r="D60" s="47" t="s">
        <v>68</v>
      </c>
      <c r="E60" s="40" t="s">
        <v>68</v>
      </c>
      <c r="F60" s="47" t="s">
        <v>69</v>
      </c>
      <c r="G60" s="40" t="s">
        <v>69</v>
      </c>
    </row>
    <row r="61" spans="1:7" ht="25.5" x14ac:dyDescent="0.2">
      <c r="A61" s="29" t="s">
        <v>70</v>
      </c>
      <c r="B61" s="3"/>
      <c r="C61" s="3"/>
      <c r="D61" s="48" t="s">
        <v>71</v>
      </c>
      <c r="E61" s="49" t="s">
        <v>72</v>
      </c>
      <c r="F61" s="48" t="s">
        <v>73</v>
      </c>
      <c r="G61" s="49" t="s">
        <v>74</v>
      </c>
    </row>
    <row r="62" spans="1:7" x14ac:dyDescent="0.2">
      <c r="A62" s="29" t="s">
        <v>75</v>
      </c>
      <c r="B62" s="3"/>
      <c r="C62" s="3"/>
      <c r="D62" s="47" t="s">
        <v>76</v>
      </c>
      <c r="E62" s="49" t="s">
        <v>77</v>
      </c>
      <c r="F62" s="47" t="s">
        <v>76</v>
      </c>
      <c r="G62" s="49" t="s">
        <v>78</v>
      </c>
    </row>
    <row r="63" spans="1:7" x14ac:dyDescent="0.2">
      <c r="A63" s="29" t="s">
        <v>79</v>
      </c>
      <c r="B63" s="3"/>
      <c r="C63" s="3"/>
      <c r="D63" s="13">
        <f>78/8.8591</f>
        <v>8.8045061010712153</v>
      </c>
      <c r="E63" s="49">
        <f>136/8.8591</f>
        <v>15.351446535201093</v>
      </c>
      <c r="F63" s="47"/>
      <c r="G63" s="49"/>
    </row>
    <row r="64" spans="1:7" x14ac:dyDescent="0.2">
      <c r="A64" s="24"/>
      <c r="B64" s="3"/>
      <c r="C64" s="3"/>
      <c r="D64" s="50"/>
      <c r="E64" s="50"/>
      <c r="F64" s="3"/>
      <c r="G64" s="51"/>
    </row>
    <row r="65" spans="1:7" ht="13.5" thickBot="1" x14ac:dyDescent="0.25">
      <c r="A65" s="76" t="s">
        <v>80</v>
      </c>
      <c r="B65" s="76"/>
      <c r="C65" s="8"/>
      <c r="D65" s="8"/>
      <c r="E65" s="27" t="s">
        <v>18</v>
      </c>
      <c r="F65" s="27" t="s">
        <v>19</v>
      </c>
      <c r="G65" s="27" t="s">
        <v>20</v>
      </c>
    </row>
    <row r="66" spans="1:7" x14ac:dyDescent="0.2">
      <c r="A66" s="29" t="s">
        <v>81</v>
      </c>
      <c r="B66" s="3"/>
      <c r="C66" s="3"/>
      <c r="D66" s="50"/>
      <c r="E66" s="12">
        <v>-17.157499068754163</v>
      </c>
      <c r="F66" s="12">
        <v>-33.637728437425928</v>
      </c>
      <c r="G66" s="52">
        <f>E66+F66</f>
        <v>-50.79522750618009</v>
      </c>
    </row>
    <row r="67" spans="1:7" x14ac:dyDescent="0.2">
      <c r="A67" s="29" t="s">
        <v>82</v>
      </c>
      <c r="B67" s="3"/>
      <c r="C67" s="3"/>
      <c r="D67" s="50"/>
      <c r="E67" s="12">
        <v>19.866577869083766</v>
      </c>
      <c r="F67" s="12">
        <v>38.039981487961533</v>
      </c>
      <c r="G67" s="52">
        <f t="shared" ref="G67:G70" si="3">E67+F67</f>
        <v>57.906559357045296</v>
      </c>
    </row>
    <row r="68" spans="1:7" x14ac:dyDescent="0.2">
      <c r="A68" s="29" t="s">
        <v>83</v>
      </c>
      <c r="B68" s="3"/>
      <c r="C68" s="3"/>
      <c r="D68" s="50"/>
      <c r="E68" s="12">
        <v>6.0954273007416102</v>
      </c>
      <c r="F68" s="12">
        <v>7.3370884175593458</v>
      </c>
      <c r="G68" s="52">
        <f t="shared" si="3"/>
        <v>13.432515718300955</v>
      </c>
    </row>
    <row r="69" spans="1:7" x14ac:dyDescent="0.2">
      <c r="A69" s="29" t="s">
        <v>84</v>
      </c>
      <c r="B69" s="3"/>
      <c r="C69" s="3"/>
      <c r="D69" s="50"/>
      <c r="E69" s="12">
        <v>-5.4181576006592094</v>
      </c>
      <c r="F69" s="12">
        <v>-6.998453567518145</v>
      </c>
      <c r="G69" s="52">
        <f t="shared" si="3"/>
        <v>-12.416611168177354</v>
      </c>
    </row>
    <row r="70" spans="1:7" x14ac:dyDescent="0.2">
      <c r="A70" s="29" t="s">
        <v>85</v>
      </c>
      <c r="B70" s="3"/>
      <c r="C70" s="3"/>
      <c r="D70" s="50"/>
      <c r="E70" s="12">
        <v>5.0795227506180085</v>
      </c>
      <c r="F70" s="12">
        <v>12.755246018218555</v>
      </c>
      <c r="G70" s="52">
        <f t="shared" si="3"/>
        <v>17.834768768836565</v>
      </c>
    </row>
    <row r="71" spans="1:7" x14ac:dyDescent="0.2">
      <c r="A71" s="44"/>
      <c r="B71" s="3"/>
      <c r="C71" s="3"/>
      <c r="D71" s="50"/>
      <c r="E71" s="50"/>
      <c r="F71" s="50"/>
      <c r="G71" s="22"/>
    </row>
    <row r="72" spans="1:7" x14ac:dyDescent="0.2">
      <c r="A72" s="24"/>
      <c r="B72" s="3"/>
      <c r="C72" s="3"/>
      <c r="D72" s="50"/>
      <c r="E72" s="50"/>
      <c r="F72" s="50"/>
      <c r="G72" s="22"/>
    </row>
    <row r="73" spans="1:7" x14ac:dyDescent="0.2">
      <c r="A73" s="26"/>
      <c r="B73" s="71">
        <v>2013</v>
      </c>
      <c r="C73" s="71"/>
      <c r="D73" s="71"/>
      <c r="E73" s="71">
        <v>2012</v>
      </c>
      <c r="F73" s="71"/>
      <c r="G73" s="71"/>
    </row>
    <row r="74" spans="1:7" ht="26.25" thickBot="1" x14ac:dyDescent="0.25">
      <c r="A74" s="8" t="s">
        <v>5</v>
      </c>
      <c r="B74" s="53" t="s">
        <v>86</v>
      </c>
      <c r="C74" s="53" t="s">
        <v>87</v>
      </c>
      <c r="D74" s="53" t="s">
        <v>20</v>
      </c>
      <c r="E74" s="53" t="s">
        <v>86</v>
      </c>
      <c r="F74" s="53" t="s">
        <v>87</v>
      </c>
      <c r="G74" s="54" t="s">
        <v>20</v>
      </c>
    </row>
    <row r="75" spans="1:7" x14ac:dyDescent="0.2">
      <c r="A75" s="55" t="s">
        <v>88</v>
      </c>
      <c r="B75" s="13"/>
      <c r="C75" s="13"/>
      <c r="D75" s="13"/>
      <c r="E75" s="3"/>
      <c r="F75" s="3"/>
      <c r="G75" s="3"/>
    </row>
    <row r="76" spans="1:7" x14ac:dyDescent="0.2">
      <c r="A76" s="29" t="s">
        <v>30</v>
      </c>
      <c r="B76" s="13">
        <v>532.33398426476731</v>
      </c>
      <c r="C76" s="30">
        <v>490.0477243627052</v>
      </c>
      <c r="D76" s="13">
        <f>SUM(B76:C76)</f>
        <v>1022.3817086274726</v>
      </c>
      <c r="E76" s="50">
        <v>537.75343742717314</v>
      </c>
      <c r="F76" s="50">
        <v>57.096247960848281</v>
      </c>
      <c r="G76" s="22">
        <f>SUM(E76:F76)</f>
        <v>594.84968538802138</v>
      </c>
    </row>
    <row r="77" spans="1:7" x14ac:dyDescent="0.2">
      <c r="A77" s="29" t="s">
        <v>10</v>
      </c>
      <c r="B77" s="13">
        <v>385.14070278019216</v>
      </c>
      <c r="C77" s="13" t="s">
        <v>24</v>
      </c>
      <c r="D77" s="13">
        <f>SUM(B77:C77)</f>
        <v>385.14070278019216</v>
      </c>
      <c r="E77" s="50">
        <v>391.63365182941038</v>
      </c>
      <c r="F77" s="56" t="s">
        <v>24</v>
      </c>
      <c r="G77" s="22">
        <f>SUM(E77:F77)</f>
        <v>391.63365182941038</v>
      </c>
    </row>
    <row r="78" spans="1:7" x14ac:dyDescent="0.2">
      <c r="A78" s="57"/>
      <c r="B78" s="29"/>
      <c r="C78" s="29"/>
      <c r="D78" s="29"/>
      <c r="E78" s="29"/>
      <c r="F78" s="29"/>
      <c r="G78" s="29"/>
    </row>
    <row r="79" spans="1:7" ht="15" x14ac:dyDescent="0.25">
      <c r="A79" s="67" t="s">
        <v>89</v>
      </c>
      <c r="B79" s="67"/>
      <c r="C79" s="67"/>
      <c r="D79" s="67"/>
      <c r="E79" s="67"/>
      <c r="F79" s="67"/>
      <c r="G79" s="67"/>
    </row>
    <row r="80" spans="1:7" x14ac:dyDescent="0.2">
      <c r="A80" s="57"/>
      <c r="B80" s="50"/>
      <c r="C80" s="56"/>
      <c r="D80" s="22"/>
      <c r="E80" s="3"/>
      <c r="F80" s="3"/>
      <c r="G80" s="3"/>
    </row>
    <row r="81" spans="1:7" ht="13.5" thickBot="1" x14ac:dyDescent="0.25">
      <c r="A81" s="37" t="s">
        <v>5</v>
      </c>
      <c r="B81" s="8"/>
      <c r="C81" s="8"/>
      <c r="D81" s="8"/>
      <c r="E81" s="8"/>
      <c r="F81" s="10">
        <v>2012</v>
      </c>
      <c r="G81" s="10">
        <v>2013</v>
      </c>
    </row>
    <row r="82" spans="1:7" x14ac:dyDescent="0.2">
      <c r="A82" s="58" t="s">
        <v>1</v>
      </c>
      <c r="B82" s="3"/>
      <c r="C82" s="3"/>
      <c r="D82" s="3"/>
      <c r="E82" s="3"/>
      <c r="F82" s="13"/>
      <c r="G82" s="12"/>
    </row>
    <row r="83" spans="1:7" x14ac:dyDescent="0.2">
      <c r="A83" s="29" t="s">
        <v>90</v>
      </c>
      <c r="B83" s="50"/>
      <c r="C83" s="50"/>
      <c r="D83" s="50"/>
      <c r="E83" s="50"/>
      <c r="F83" s="13">
        <v>612.32046678635538</v>
      </c>
      <c r="G83" s="12">
        <v>594.8496853924305</v>
      </c>
    </row>
    <row r="84" spans="1:7" x14ac:dyDescent="0.2">
      <c r="A84" s="29" t="s">
        <v>91</v>
      </c>
      <c r="B84" s="50"/>
      <c r="C84" s="50"/>
      <c r="D84" s="50"/>
      <c r="E84" s="50"/>
      <c r="F84" s="13">
        <v>21.024816176470587</v>
      </c>
      <c r="G84" s="12">
        <v>16.065278195141119</v>
      </c>
    </row>
    <row r="85" spans="1:7" x14ac:dyDescent="0.2">
      <c r="A85" s="29" t="s">
        <v>92</v>
      </c>
      <c r="B85" s="50"/>
      <c r="C85" s="50"/>
      <c r="D85" s="50"/>
      <c r="E85" s="50"/>
      <c r="F85" s="13">
        <v>-21.369485294117645</v>
      </c>
      <c r="G85" s="12">
        <v>0.11557754097223827</v>
      </c>
    </row>
    <row r="86" spans="1:7" x14ac:dyDescent="0.2">
      <c r="A86" s="29" t="s">
        <v>93</v>
      </c>
      <c r="B86" s="50"/>
      <c r="C86" s="50"/>
      <c r="D86" s="50"/>
      <c r="E86" s="50"/>
      <c r="F86" s="13">
        <v>18.727022058823529</v>
      </c>
      <c r="G86" s="12">
        <v>21.381845079864078</v>
      </c>
    </row>
    <row r="87" spans="1:7" ht="14.25" customHeight="1" x14ac:dyDescent="0.2">
      <c r="A87" s="29" t="s">
        <v>94</v>
      </c>
      <c r="B87" s="3"/>
      <c r="C87" s="3"/>
      <c r="D87" s="3"/>
      <c r="E87" s="50"/>
      <c r="F87" s="13">
        <v>-74.103860294117638</v>
      </c>
      <c r="G87" s="12">
        <v>-21.613000161808557</v>
      </c>
    </row>
    <row r="88" spans="1:7" ht="15" customHeight="1" x14ac:dyDescent="0.2">
      <c r="A88" s="29" t="s">
        <v>95</v>
      </c>
      <c r="B88" s="50"/>
      <c r="C88" s="50"/>
      <c r="D88" s="50"/>
      <c r="E88" s="50"/>
      <c r="F88" s="30" t="s">
        <v>24</v>
      </c>
      <c r="G88" s="59">
        <v>67.266128845842672</v>
      </c>
    </row>
    <row r="89" spans="1:7" x14ac:dyDescent="0.2">
      <c r="A89" s="29" t="s">
        <v>96</v>
      </c>
      <c r="B89" s="50"/>
      <c r="C89" s="60"/>
      <c r="D89" s="60"/>
      <c r="E89" s="60"/>
      <c r="F89" s="30">
        <v>32.513786764705877</v>
      </c>
      <c r="G89" s="59">
        <v>-15.256235408335451</v>
      </c>
    </row>
    <row r="90" spans="1:7" x14ac:dyDescent="0.2">
      <c r="A90" s="29" t="s">
        <v>97</v>
      </c>
      <c r="B90" s="50"/>
      <c r="C90" s="50"/>
      <c r="D90" s="50"/>
      <c r="E90" s="50"/>
      <c r="F90" s="13">
        <v>31.357343716616175</v>
      </c>
      <c r="G90" s="12">
        <v>-57.295326637920326</v>
      </c>
    </row>
    <row r="91" spans="1:7" x14ac:dyDescent="0.2">
      <c r="A91" s="29" t="s">
        <v>98</v>
      </c>
      <c r="B91" s="50"/>
      <c r="C91" s="50"/>
      <c r="D91" s="50"/>
      <c r="E91" s="50"/>
      <c r="F91" s="13">
        <v>-25.620404411764703</v>
      </c>
      <c r="G91" s="12">
        <v>-25.658214095836897</v>
      </c>
    </row>
    <row r="92" spans="1:7" x14ac:dyDescent="0.2">
      <c r="A92" s="32" t="s">
        <v>99</v>
      </c>
      <c r="B92" s="61"/>
      <c r="C92" s="61"/>
      <c r="D92" s="61"/>
      <c r="E92" s="61"/>
      <c r="F92" s="33">
        <f>SUM(F83:F91)</f>
        <v>594.8496855029714</v>
      </c>
      <c r="G92" s="19">
        <f>SUM(G83:G91)</f>
        <v>579.85573875034936</v>
      </c>
    </row>
    <row r="93" spans="1:7" x14ac:dyDescent="0.2">
      <c r="A93" s="57"/>
      <c r="B93" s="3"/>
      <c r="C93" s="3"/>
      <c r="D93" s="3"/>
      <c r="E93" s="3"/>
      <c r="F93" s="13"/>
      <c r="G93" s="12"/>
    </row>
    <row r="94" spans="1:7" x14ac:dyDescent="0.2">
      <c r="A94" s="58" t="s">
        <v>100</v>
      </c>
      <c r="B94" s="3"/>
      <c r="C94" s="3"/>
      <c r="D94" s="3"/>
      <c r="E94" s="3"/>
      <c r="F94" s="13"/>
      <c r="G94" s="12"/>
    </row>
    <row r="95" spans="1:7" x14ac:dyDescent="0.2">
      <c r="A95" s="29" t="s">
        <v>90</v>
      </c>
      <c r="B95" s="62"/>
      <c r="C95" s="50"/>
      <c r="D95" s="50"/>
      <c r="E95" s="50"/>
      <c r="F95" s="13">
        <v>346.72351885098738</v>
      </c>
      <c r="G95" s="12">
        <v>391.63365182941038</v>
      </c>
    </row>
    <row r="96" spans="1:7" x14ac:dyDescent="0.2">
      <c r="A96" s="29" t="s">
        <v>101</v>
      </c>
      <c r="B96" s="50"/>
      <c r="C96" s="50"/>
      <c r="D96" s="50"/>
      <c r="E96" s="50"/>
      <c r="F96" s="13">
        <v>11.144301470588234</v>
      </c>
      <c r="G96" s="12">
        <v>14.678347703474261</v>
      </c>
    </row>
    <row r="97" spans="1:7" ht="14.25" customHeight="1" x14ac:dyDescent="0.2">
      <c r="A97" s="29" t="s">
        <v>102</v>
      </c>
      <c r="B97" s="50"/>
      <c r="C97" s="50"/>
      <c r="D97" s="50"/>
      <c r="E97" s="50"/>
      <c r="F97" s="13">
        <v>2.2977941176470589</v>
      </c>
      <c r="G97" s="12">
        <v>8.4371604909733939</v>
      </c>
    </row>
    <row r="98" spans="1:7" x14ac:dyDescent="0.2">
      <c r="A98" s="29" t="s">
        <v>103</v>
      </c>
      <c r="B98" s="50"/>
      <c r="C98" s="50"/>
      <c r="D98" s="50"/>
      <c r="E98" s="50"/>
      <c r="F98" s="13">
        <v>28.377757352941174</v>
      </c>
      <c r="G98" s="12">
        <v>24.155706063197798</v>
      </c>
    </row>
    <row r="99" spans="1:7" x14ac:dyDescent="0.2">
      <c r="A99" s="29" t="s">
        <v>97</v>
      </c>
      <c r="B99" s="50"/>
      <c r="C99" s="50"/>
      <c r="D99" s="50"/>
      <c r="E99" s="50"/>
      <c r="F99" s="13">
        <v>17.796162425774877</v>
      </c>
      <c r="G99" s="12">
        <v>-38.16119718639591</v>
      </c>
    </row>
    <row r="100" spans="1:7" x14ac:dyDescent="0.2">
      <c r="A100" s="29" t="s">
        <v>104</v>
      </c>
      <c r="B100" s="50"/>
      <c r="C100" s="50"/>
      <c r="D100" s="50"/>
      <c r="E100" s="50"/>
      <c r="F100" s="13">
        <v>-14.705882352941176</v>
      </c>
      <c r="G100" s="12">
        <v>-15.602968031252166</v>
      </c>
    </row>
    <row r="101" spans="1:7" x14ac:dyDescent="0.2">
      <c r="A101" s="32" t="s">
        <v>105</v>
      </c>
      <c r="B101" s="61"/>
      <c r="C101" s="61"/>
      <c r="D101" s="61"/>
      <c r="E101" s="61"/>
      <c r="F101" s="33">
        <f>SUM(F95:F100)</f>
        <v>391.63365186499755</v>
      </c>
      <c r="G101" s="19">
        <f>SUM(G95:G100)</f>
        <v>385.14070086940779</v>
      </c>
    </row>
    <row r="102" spans="1:7" x14ac:dyDescent="0.2">
      <c r="A102" s="63"/>
      <c r="B102" s="3"/>
      <c r="C102" s="3"/>
      <c r="D102" s="3"/>
      <c r="E102" s="3"/>
      <c r="F102" s="3"/>
      <c r="G102" s="3"/>
    </row>
    <row r="103" spans="1:7" x14ac:dyDescent="0.2">
      <c r="A103" s="44"/>
      <c r="B103" s="64"/>
      <c r="C103" s="64"/>
      <c r="D103" s="64"/>
      <c r="E103" s="64"/>
      <c r="F103" s="3"/>
      <c r="G103" s="3"/>
    </row>
    <row r="104" spans="1:7" ht="15" x14ac:dyDescent="0.25">
      <c r="A104" s="67" t="s">
        <v>106</v>
      </c>
      <c r="B104" s="67"/>
      <c r="C104" s="67"/>
      <c r="D104" s="67"/>
      <c r="E104" s="67"/>
      <c r="F104" s="67"/>
      <c r="G104" s="67"/>
    </row>
    <row r="105" spans="1:7" ht="30.75" customHeight="1" x14ac:dyDescent="0.2">
      <c r="A105" s="65" t="s">
        <v>107</v>
      </c>
      <c r="B105" s="65"/>
      <c r="C105" s="65"/>
      <c r="D105" s="65"/>
      <c r="E105" s="65"/>
      <c r="F105" s="65"/>
      <c r="G105" s="65"/>
    </row>
  </sheetData>
  <mergeCells count="33">
    <mergeCell ref="A79:G79"/>
    <mergeCell ref="A104:G104"/>
    <mergeCell ref="A105:G105"/>
    <mergeCell ref="A54:G54"/>
    <mergeCell ref="D56:E56"/>
    <mergeCell ref="F56:G56"/>
    <mergeCell ref="A65:B65"/>
    <mergeCell ref="B73:D73"/>
    <mergeCell ref="E73:G73"/>
    <mergeCell ref="E44:E45"/>
    <mergeCell ref="F44:F45"/>
    <mergeCell ref="E46:E47"/>
    <mergeCell ref="F46:F47"/>
    <mergeCell ref="E49:E51"/>
    <mergeCell ref="F49:F51"/>
    <mergeCell ref="A23:G23"/>
    <mergeCell ref="A25:G25"/>
    <mergeCell ref="B27:D27"/>
    <mergeCell ref="E27:G27"/>
    <mergeCell ref="B42:C42"/>
    <mergeCell ref="E42:F42"/>
    <mergeCell ref="A22:G22"/>
    <mergeCell ref="A1:G1"/>
    <mergeCell ref="A3:G3"/>
    <mergeCell ref="A5:G5"/>
    <mergeCell ref="A6:G6"/>
    <mergeCell ref="A8:G8"/>
    <mergeCell ref="A16:G16"/>
    <mergeCell ref="A17:G17"/>
    <mergeCell ref="A18:G18"/>
    <mergeCell ref="A19:G19"/>
    <mergeCell ref="A20:G20"/>
    <mergeCell ref="A21:G21"/>
  </mergeCells>
  <pageMargins left="0.7" right="0.7" top="0.75" bottom="0.75" header="0.3" footer="0.3"/>
  <pageSetup paperSize="9" scale="61"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Liite 31</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2014-03-03T15:17:10Z</dcterms:created>
  <dcterms:modified xsi:type="dcterms:W3CDTF">2014-03-10T09:22:28Z</dcterms:modified>
</cp:coreProperties>
</file>