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Emon taseen liitteet 5-10" sheetId="1" r:id="rId1"/>
  </sheets>
  <definedNames>
    <definedName name="_xlnm.Print_Area" localSheetId="0">'Emon taseen liitteet 5-10'!$A$1:$G$66</definedName>
    <definedName name="_xlnm.Print_Titles" localSheetId="0">'Emon taseen liitteet 5-10'!#REF!</definedName>
  </definedNames>
  <calcPr calcId="145621"/>
</workbook>
</file>

<file path=xl/calcChain.xml><?xml version="1.0" encoding="utf-8"?>
<calcChain xmlns="http://schemas.openxmlformats.org/spreadsheetml/2006/main">
  <c r="G64" i="1" l="1"/>
  <c r="F64" i="1"/>
  <c r="G63" i="1"/>
  <c r="G66" i="1" s="1"/>
  <c r="F63" i="1"/>
  <c r="F66" i="1" s="1"/>
  <c r="G57" i="1"/>
  <c r="F57" i="1"/>
  <c r="G48" i="1"/>
  <c r="F48" i="1"/>
  <c r="E48" i="1"/>
  <c r="D48" i="1"/>
  <c r="C48" i="1"/>
  <c r="B48" i="1"/>
  <c r="G37" i="1"/>
  <c r="F37" i="1"/>
  <c r="G21" i="1"/>
  <c r="F19" i="1"/>
  <c r="F18" i="1"/>
  <c r="F21" i="1" s="1"/>
  <c r="G12" i="1"/>
  <c r="F12" i="1"/>
  <c r="D11" i="1"/>
  <c r="D12" i="1" s="1"/>
  <c r="E8" i="1"/>
  <c r="E12" i="1" s="1"/>
  <c r="D7" i="1"/>
</calcChain>
</file>

<file path=xl/sharedStrings.xml><?xml version="1.0" encoding="utf-8"?>
<sst xmlns="http://schemas.openxmlformats.org/spreadsheetml/2006/main" count="77" uniqueCount="33">
  <si>
    <t>Taseen vastaavia koskevat liitetiedot</t>
  </si>
  <si>
    <t>5 Aineelliset hyödykkeet</t>
  </si>
  <si>
    <t>Milj. e</t>
  </si>
  <si>
    <t>Rakennuk- set ja rakennelmat</t>
  </si>
  <si>
    <t>Muut aineelliset hyödykkeet</t>
  </si>
  <si>
    <t>Hankintameno tilikauden alussa</t>
  </si>
  <si>
    <t>Lisäykset</t>
  </si>
  <si>
    <t>-</t>
  </si>
  <si>
    <t>Vähennykset</t>
  </si>
  <si>
    <t>Kertyneet poistot tilikauden alussa</t>
  </si>
  <si>
    <t>Tilikauden suunnitelman mukaiset poistot</t>
  </si>
  <si>
    <t>Kirjanpitoarvo tilikauden lopussa</t>
  </si>
  <si>
    <t>6 Saamiset saman konsernin yrityksiltä</t>
  </si>
  <si>
    <t>Saamiset ovat tytäryhtiöiden liikkeeseenlaskemia pääomalainoja. Lisätietoja konsernin liitetiedossa nro 29 Rahoitusvelat.</t>
  </si>
  <si>
    <t xml:space="preserve"> </t>
  </si>
  <si>
    <t>7 Muut osakkeet ja osuudet</t>
  </si>
  <si>
    <t>Arvonmuutokset</t>
  </si>
  <si>
    <t>Käypä arvo</t>
  </si>
  <si>
    <t xml:space="preserve">Tulokseen kirjatut </t>
  </si>
  <si>
    <t xml:space="preserve">Käyvän arvon rahastoon kirjatut </t>
  </si>
  <si>
    <t>Myytävissä olevat osakkeet</t>
  </si>
  <si>
    <t>Kiinteistöosakkeiden muutoslaskelma</t>
  </si>
  <si>
    <t xml:space="preserve">Jälleenhankintahinnan ja kirjanpitoarvon erotus </t>
  </si>
  <si>
    <t>8 Sijoitusten muut saamiset</t>
  </si>
  <si>
    <t>Markkinaraha</t>
  </si>
  <si>
    <t>Joukkovelkakirjalainat</t>
  </si>
  <si>
    <t>Yhteensä</t>
  </si>
  <si>
    <t>9 Muut saamiset</t>
  </si>
  <si>
    <t>Kauppahintasaamiset</t>
  </si>
  <si>
    <t>Johdannaiset</t>
  </si>
  <si>
    <t>Muut</t>
  </si>
  <si>
    <t>10 Siirtosaamiset</t>
  </si>
  <si>
    <t>Siirtyvät korot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</si>
</sst>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000000000"/>
    <numFmt numFmtId="166" formatCode="0.00000000"/>
    <numFmt numFmtId="167" formatCode="#,##0.000000"/>
    <numFmt numFmtId="168" formatCode="0.00000000000"/>
    <numFmt numFmtId="169" formatCode="0.000000"/>
  </numFmts>
  <fonts count="16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4" fillId="0" borderId="0">
      <alignment horizontal="center"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0" fontId="4" fillId="0" borderId="0">
      <alignment wrapText="1"/>
    </xf>
    <xf numFmtId="49" fontId="6" fillId="2" borderId="0">
      <alignment horizontal="right"/>
    </xf>
    <xf numFmtId="49" fontId="2" fillId="0" borderId="0" applyFill="0" applyBorder="0">
      <alignment horizontal="right"/>
    </xf>
    <xf numFmtId="0" fontId="2" fillId="0" borderId="0" applyFill="0" applyBorder="0">
      <alignment horizontal="left"/>
    </xf>
    <xf numFmtId="0" fontId="4" fillId="0" borderId="3" applyNumberFormat="0" applyFill="0" applyAlignment="0"/>
    <xf numFmtId="49" fontId="4" fillId="2" borderId="3">
      <alignment horizontal="right"/>
    </xf>
    <xf numFmtId="3" fontId="4" fillId="0" borderId="3" applyNumberFormat="0">
      <alignment horizontal="right"/>
    </xf>
    <xf numFmtId="0" fontId="2" fillId="0" borderId="0"/>
    <xf numFmtId="0" fontId="8" fillId="0" borderId="0">
      <alignment wrapText="1"/>
    </xf>
    <xf numFmtId="0" fontId="4" fillId="0" borderId="0" applyNumberFormat="0" applyFont="0" applyFill="0" applyBorder="0" applyAlignment="0"/>
    <xf numFmtId="0" fontId="2" fillId="0" borderId="0" applyNumberFormat="0" applyFont="0" applyFill="0" applyBorder="0" applyAlignment="0" applyProtection="0">
      <alignment horizontal="left"/>
    </xf>
    <xf numFmtId="49" fontId="4" fillId="2" borderId="0">
      <alignment horizontal="right"/>
    </xf>
    <xf numFmtId="0" fontId="4" fillId="0" borderId="0" applyAlignment="0">
      <alignment wrapText="1"/>
    </xf>
    <xf numFmtId="0" fontId="4" fillId="0" borderId="0" applyNumberFormat="0">
      <alignment horizontal="right" wrapText="1"/>
    </xf>
    <xf numFmtId="49" fontId="10" fillId="0" borderId="4" applyBorder="0">
      <alignment horizontal="right" vertical="center"/>
    </xf>
    <xf numFmtId="0" fontId="4" fillId="0" borderId="0"/>
    <xf numFmtId="0" fontId="11" fillId="0" borderId="0" applyNumberFormat="0" applyAlignment="0"/>
    <xf numFmtId="0" fontId="12" fillId="0" borderId="0" applyAlignment="0"/>
    <xf numFmtId="49" fontId="4" fillId="0" borderId="0">
      <alignment horizontal="left"/>
    </xf>
    <xf numFmtId="0" fontId="4" fillId="0" borderId="0" applyFont="0">
      <alignment wrapText="1"/>
    </xf>
    <xf numFmtId="0" fontId="6" fillId="3" borderId="0" applyNumberFormat="0">
      <alignment horizontal="right"/>
    </xf>
    <xf numFmtId="3" fontId="6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3" fillId="0" borderId="3">
      <alignment horizontal="right"/>
    </xf>
    <xf numFmtId="49" fontId="2" fillId="0" borderId="0">
      <alignment horizontal="right"/>
    </xf>
    <xf numFmtId="0" fontId="4" fillId="0" borderId="3" applyFill="0" applyAlignment="0"/>
    <xf numFmtId="4" fontId="4" fillId="2" borderId="3">
      <alignment horizontal="right"/>
    </xf>
    <xf numFmtId="0" fontId="2" fillId="0" borderId="0" applyNumberFormat="0" applyFont="0" applyFill="0" applyBorder="0" applyAlignment="0">
      <alignment wrapText="1"/>
    </xf>
    <xf numFmtId="0" fontId="14" fillId="0" borderId="0">
      <alignment wrapText="1"/>
    </xf>
    <xf numFmtId="0" fontId="1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4" fillId="3" borderId="3" applyNumberFormat="0">
      <alignment horizontal="right"/>
    </xf>
    <xf numFmtId="0" fontId="2" fillId="0" borderId="3">
      <alignment horizontal="right"/>
    </xf>
    <xf numFmtId="0" fontId="15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2" borderId="3">
      <alignment horizontal="right"/>
    </xf>
    <xf numFmtId="3" fontId="4" fillId="0" borderId="3">
      <alignment horizontal="right"/>
    </xf>
  </cellStyleXfs>
  <cellXfs count="68">
    <xf numFmtId="0" fontId="0" fillId="0" borderId="0" xfId="0"/>
    <xf numFmtId="49" fontId="1" fillId="0" borderId="0" xfId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3" fontId="2" fillId="0" borderId="0" xfId="0" applyNumberFormat="1" applyFont="1"/>
    <xf numFmtId="0" fontId="4" fillId="0" borderId="0" xfId="2">
      <alignment horizontal="center" wrapText="1"/>
    </xf>
    <xf numFmtId="0" fontId="4" fillId="0" borderId="0" xfId="2">
      <alignment horizontal="center" wrapText="1"/>
    </xf>
    <xf numFmtId="0" fontId="5" fillId="0" borderId="1" xfId="3">
      <alignment horizontal="left"/>
    </xf>
    <xf numFmtId="0" fontId="5" fillId="0" borderId="1" xfId="4" applyFill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4" fillId="0" borderId="0" xfId="5">
      <alignment wrapText="1"/>
    </xf>
    <xf numFmtId="3" fontId="6" fillId="2" borderId="0" xfId="6" applyNumberFormat="1">
      <alignment horizontal="right"/>
    </xf>
    <xf numFmtId="3" fontId="2" fillId="0" borderId="0" xfId="7" applyNumberFormat="1">
      <alignment horizontal="right"/>
    </xf>
    <xf numFmtId="3" fontId="2" fillId="0" borderId="0" xfId="7" applyNumberFormat="1" applyFill="1">
      <alignment horizontal="right"/>
    </xf>
    <xf numFmtId="165" fontId="2" fillId="0" borderId="0" xfId="0" applyNumberFormat="1" applyFont="1"/>
    <xf numFmtId="0" fontId="2" fillId="0" borderId="0" xfId="8">
      <alignment horizontal="left"/>
    </xf>
    <xf numFmtId="0" fontId="2" fillId="0" borderId="0" xfId="0" applyNumberFormat="1" applyFont="1" applyAlignment="1">
      <alignment horizontal="left"/>
    </xf>
    <xf numFmtId="3" fontId="2" fillId="0" borderId="0" xfId="7" applyNumberFormat="1" applyFill="1" applyBorder="1">
      <alignment horizontal="right"/>
    </xf>
    <xf numFmtId="0" fontId="2" fillId="0" borderId="0" xfId="8" applyAlignment="1"/>
    <xf numFmtId="3" fontId="2" fillId="0" borderId="0" xfId="0" applyNumberFormat="1" applyFont="1" applyFill="1" applyBorder="1" applyAlignment="1" applyProtection="1">
      <alignment horizontal="left"/>
    </xf>
    <xf numFmtId="0" fontId="2" fillId="0" borderId="2" xfId="8" applyBorder="1" applyAlignment="1"/>
    <xf numFmtId="166" fontId="2" fillId="0" borderId="0" xfId="0" applyNumberFormat="1" applyFont="1"/>
    <xf numFmtId="0" fontId="4" fillId="0" borderId="3" xfId="9" applyNumberFormat="1" applyAlignment="1">
      <alignment horizontal="left"/>
    </xf>
    <xf numFmtId="0" fontId="4" fillId="0" borderId="3" xfId="9"/>
    <xf numFmtId="3" fontId="4" fillId="2" borderId="3" xfId="10" applyNumberFormat="1">
      <alignment horizontal="right"/>
    </xf>
    <xf numFmtId="3" fontId="4" fillId="0" borderId="3" xfId="11" applyNumberFormat="1">
      <alignment horizontal="right"/>
    </xf>
    <xf numFmtId="167" fontId="2" fillId="0" borderId="0" xfId="0" applyNumberFormat="1" applyFont="1" applyFill="1" applyBorder="1" applyAlignment="1" applyProtection="1">
      <alignment horizontal="left"/>
    </xf>
    <xf numFmtId="168" fontId="2" fillId="0" borderId="0" xfId="0" applyNumberFormat="1" applyFont="1"/>
    <xf numFmtId="0" fontId="4" fillId="0" borderId="0" xfId="0" applyNumberFormat="1" applyFont="1" applyAlignment="1">
      <alignment horizontal="left"/>
    </xf>
    <xf numFmtId="169" fontId="2" fillId="0" borderId="0" xfId="0" applyNumberFormat="1" applyFont="1"/>
    <xf numFmtId="169" fontId="4" fillId="0" borderId="0" xfId="0" applyNumberFormat="1" applyFont="1"/>
    <xf numFmtId="169" fontId="4" fillId="0" borderId="0" xfId="0" applyNumberFormat="1" applyFont="1" applyFill="1"/>
    <xf numFmtId="49" fontId="1" fillId="0" borderId="0" xfId="1" applyAlignment="1">
      <alignment horizontal="left"/>
    </xf>
    <xf numFmtId="0" fontId="5" fillId="0" borderId="1" xfId="3" applyFill="1">
      <alignment horizontal="left"/>
    </xf>
    <xf numFmtId="0" fontId="5" fillId="0" borderId="1" xfId="4" quotePrefix="1" applyFill="1">
      <alignment horizontal="right"/>
    </xf>
    <xf numFmtId="3" fontId="2" fillId="0" borderId="0" xfId="0" applyNumberFormat="1" applyFont="1" applyFill="1" applyBorder="1"/>
    <xf numFmtId="3" fontId="4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0" fontId="4" fillId="0" borderId="3" xfId="9" applyNumberFormat="1" applyAlignment="1">
      <alignment horizontal="left"/>
    </xf>
    <xf numFmtId="0" fontId="4" fillId="0" borderId="3" xfId="9" applyAlignment="1"/>
    <xf numFmtId="1" fontId="2" fillId="0" borderId="0" xfId="0" applyNumberFormat="1" applyFont="1" applyFill="1" applyBorder="1" applyAlignment="1">
      <alignment horizontal="right"/>
    </xf>
    <xf numFmtId="0" fontId="2" fillId="0" borderId="0" xfId="12" applyAlignment="1">
      <alignment wrapText="1"/>
    </xf>
    <xf numFmtId="0" fontId="2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/>
    <xf numFmtId="49" fontId="2" fillId="0" borderId="0" xfId="7">
      <alignment horizontal="right"/>
    </xf>
    <xf numFmtId="0" fontId="4" fillId="0" borderId="0" xfId="0" applyFont="1" applyAlignment="1">
      <alignment horizontal="center"/>
    </xf>
    <xf numFmtId="1" fontId="2" fillId="0" borderId="0" xfId="0" applyNumberFormat="1" applyFont="1" applyFill="1" applyBorder="1"/>
    <xf numFmtId="0" fontId="5" fillId="0" borderId="1" xfId="4" applyAlignment="1">
      <alignment horizontal="right" wrapText="1"/>
    </xf>
    <xf numFmtId="0" fontId="7" fillId="0" borderId="0" xfId="0" applyNumberFormat="1" applyFont="1" applyAlignment="1">
      <alignment horizontal="left"/>
    </xf>
    <xf numFmtId="0" fontId="8" fillId="0" borderId="0" xfId="13" applyAlignment="1">
      <alignment horizontal="left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4" fillId="0" borderId="0" xfId="0" applyFont="1"/>
    <xf numFmtId="3" fontId="2" fillId="0" borderId="0" xfId="0" applyNumberFormat="1" applyFont="1" applyFill="1" applyBorder="1" applyAlignment="1">
      <alignment horizontal="right"/>
    </xf>
    <xf numFmtId="0" fontId="0" fillId="0" borderId="0" xfId="14" applyFont="1"/>
    <xf numFmtId="3" fontId="2" fillId="0" borderId="0" xfId="0" quotePrefix="1" applyNumberFormat="1" applyFont="1" applyFill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 applyProtection="1">
      <alignment horizontal="left"/>
      <protection locked="0"/>
    </xf>
    <xf numFmtId="4" fontId="2" fillId="0" borderId="0" xfId="0" quotePrefix="1" applyNumberFormat="1" applyFont="1" applyBorder="1" applyAlignment="1" applyProtection="1">
      <alignment horizontal="left"/>
      <protection locked="0"/>
    </xf>
    <xf numFmtId="1" fontId="4" fillId="0" borderId="0" xfId="0" quotePrefix="1" applyNumberFormat="1" applyFont="1" applyBorder="1" applyAlignment="1" applyProtection="1">
      <alignment horizontal="right"/>
      <protection locked="0"/>
    </xf>
    <xf numFmtId="1" fontId="2" fillId="0" borderId="0" xfId="0" applyNumberFormat="1" applyFont="1"/>
    <xf numFmtId="3" fontId="4" fillId="0" borderId="0" xfId="0" applyNumberFormat="1" applyFont="1" applyBorder="1"/>
    <xf numFmtId="0" fontId="9" fillId="0" borderId="0" xfId="0" applyFont="1" applyFill="1" applyBorder="1"/>
    <xf numFmtId="0" fontId="4" fillId="0" borderId="0" xfId="0" applyFont="1" applyFill="1" applyBorder="1"/>
  </cellXfs>
  <cellStyles count="50">
    <cellStyle name="ar-blank" xfId="15"/>
    <cellStyle name="ar-bold" xfId="5"/>
    <cellStyle name="ar-bold-center" xfId="2"/>
    <cellStyle name="ar-bold-hilite" xfId="16"/>
    <cellStyle name="ar-bold-no-line" xfId="17"/>
    <cellStyle name="ar-bold-right" xfId="18"/>
    <cellStyle name="ar-brace-vertical-centered" xfId="19"/>
    <cellStyle name="ar-download" xfId="20"/>
    <cellStyle name="ar-h1" xfId="21"/>
    <cellStyle name="ar-h2" xfId="22"/>
    <cellStyle name="ar-h3" xfId="1"/>
    <cellStyle name="ar-h4" xfId="13"/>
    <cellStyle name="ar-h5" xfId="23"/>
    <cellStyle name="ar-h6" xfId="24"/>
    <cellStyle name="ar-hilight-right" xfId="25"/>
    <cellStyle name="ar-hilite" xfId="6"/>
    <cellStyle name="ar-hilite-pagebreak" xfId="26"/>
    <cellStyle name="ar-left" xfId="8"/>
    <cellStyle name="ar-left-pagebreak" xfId="27"/>
    <cellStyle name="ar-link-line" xfId="28"/>
    <cellStyle name="ar-pagebreak" xfId="14"/>
    <cellStyle name="ar-right" xfId="7"/>
    <cellStyle name="ar-right-no-border" xfId="29"/>
    <cellStyle name="ar-subtotal" xfId="30"/>
    <cellStyle name="ar-subtotal-hilite" xfId="31"/>
    <cellStyle name="ar-text" xfId="12"/>
    <cellStyle name="ar-text-pagebreak" xfId="32"/>
    <cellStyle name="ar-text-small" xfId="33"/>
    <cellStyle name="ar-th1" xfId="34"/>
    <cellStyle name="ar-thead" xfId="3"/>
    <cellStyle name="ar-thead-center" xfId="35"/>
    <cellStyle name="ar-thead-left" xfId="36"/>
    <cellStyle name="ar-thead-right" xfId="4"/>
    <cellStyle name="ar-total" xfId="9"/>
    <cellStyle name="ar-total-hilight-right" xfId="37"/>
    <cellStyle name="ar-total-hilite" xfId="10"/>
    <cellStyle name="ar-total-nobold" xfId="38"/>
    <cellStyle name="ar-total-right" xfId="11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N179"/>
  <sheetViews>
    <sheetView tabSelected="1" view="pageBreakPreview" zoomScaleNormal="100" zoomScaleSheetLayoutView="100" workbookViewId="0">
      <selection sqref="A1:G1"/>
    </sheetView>
  </sheetViews>
  <sheetFormatPr defaultColWidth="9.140625" defaultRowHeight="12.75" x14ac:dyDescent="0.2"/>
  <cols>
    <col min="1" max="1" width="58.42578125" style="2" customWidth="1"/>
    <col min="2" max="7" width="13.5703125" style="2" customWidth="1"/>
    <col min="8" max="8" width="12.28515625" style="2" customWidth="1"/>
    <col min="9" max="9" width="6.28515625" style="2" customWidth="1"/>
    <col min="10" max="10" width="15.42578125" style="2" customWidth="1"/>
    <col min="11" max="11" width="15.5703125" style="2" customWidth="1"/>
    <col min="12" max="12" width="14.140625" style="2" customWidth="1"/>
    <col min="13" max="16384" width="9.140625" style="2"/>
  </cols>
  <sheetData>
    <row r="1" spans="1:40" ht="15.75" x14ac:dyDescent="0.25">
      <c r="A1" s="1" t="s">
        <v>0</v>
      </c>
      <c r="B1" s="1"/>
      <c r="C1" s="1"/>
      <c r="D1" s="1"/>
      <c r="E1" s="1"/>
      <c r="F1" s="1"/>
      <c r="G1" s="1"/>
    </row>
    <row r="2" spans="1:40" x14ac:dyDescent="0.2">
      <c r="A2" s="3"/>
    </row>
    <row r="3" spans="1:40" ht="15.75" x14ac:dyDescent="0.25">
      <c r="A3" s="1" t="s">
        <v>1</v>
      </c>
      <c r="B3" s="1"/>
      <c r="C3" s="1"/>
      <c r="D3" s="1"/>
      <c r="E3" s="1"/>
      <c r="F3" s="1"/>
      <c r="G3" s="1"/>
    </row>
    <row r="4" spans="1:40" x14ac:dyDescent="0.2">
      <c r="A4" s="3"/>
      <c r="B4" s="4"/>
      <c r="C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2">
      <c r="A5" s="6"/>
      <c r="B5" s="6"/>
      <c r="C5" s="6"/>
      <c r="D5" s="7">
        <v>2013</v>
      </c>
      <c r="E5" s="7"/>
      <c r="F5" s="7">
        <v>2012</v>
      </c>
      <c r="G5" s="7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39" thickBot="1" x14ac:dyDescent="0.25">
      <c r="A6" s="8" t="s">
        <v>2</v>
      </c>
      <c r="B6" s="8"/>
      <c r="C6" s="8"/>
      <c r="D6" s="9" t="s">
        <v>3</v>
      </c>
      <c r="E6" s="9" t="s">
        <v>4</v>
      </c>
      <c r="F6" s="9" t="s">
        <v>3</v>
      </c>
      <c r="G6" s="9" t="s">
        <v>4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">
      <c r="A7" s="11" t="s">
        <v>5</v>
      </c>
      <c r="B7" s="4"/>
      <c r="C7" s="4"/>
      <c r="D7" s="12">
        <f>1.76255749+0.14785963+0.09270863-1.00189741</f>
        <v>1.0012283400000002</v>
      </c>
      <c r="E7" s="12">
        <v>3.9560754999999999</v>
      </c>
      <c r="F7" s="13">
        <v>1.0793079999999999</v>
      </c>
      <c r="G7" s="14">
        <v>3.891143</v>
      </c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2">
      <c r="A8" s="16" t="s">
        <v>6</v>
      </c>
      <c r="B8" s="4"/>
      <c r="C8" s="4"/>
      <c r="D8" s="12" t="s">
        <v>7</v>
      </c>
      <c r="E8" s="12">
        <f>0.02453315+0.04331733</f>
        <v>6.7850480000000005E-2</v>
      </c>
      <c r="F8" s="13" t="s">
        <v>7</v>
      </c>
      <c r="G8" s="13">
        <v>8.5432499999999939E-2</v>
      </c>
      <c r="H8" s="17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x14ac:dyDescent="0.2">
      <c r="A9" s="16" t="s">
        <v>8</v>
      </c>
      <c r="B9" s="4"/>
      <c r="C9" s="4"/>
      <c r="D9" s="12" t="s">
        <v>7</v>
      </c>
      <c r="E9" s="12" t="s">
        <v>7</v>
      </c>
      <c r="F9" s="13" t="s">
        <v>7</v>
      </c>
      <c r="G9" s="18">
        <v>-2.0500000000000001E-2</v>
      </c>
      <c r="H9" s="17"/>
      <c r="I9" s="4"/>
      <c r="J9" s="15"/>
      <c r="K9" s="1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x14ac:dyDescent="0.2">
      <c r="A10" s="19" t="s">
        <v>9</v>
      </c>
      <c r="B10" s="4"/>
      <c r="C10" s="4"/>
      <c r="D10" s="12" t="s">
        <v>7</v>
      </c>
      <c r="E10" s="12">
        <v>-1.25506856</v>
      </c>
      <c r="F10" s="13" t="s">
        <v>7</v>
      </c>
      <c r="G10" s="14">
        <v>-1.101785</v>
      </c>
      <c r="H10" s="20"/>
      <c r="I10" s="4"/>
      <c r="J10" s="1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2">
      <c r="A11" s="21" t="s">
        <v>10</v>
      </c>
      <c r="B11" s="4"/>
      <c r="C11" s="4"/>
      <c r="D11" s="12">
        <f>-1.03865284+1.00189741</f>
        <v>-3.6755429999999922E-2</v>
      </c>
      <c r="E11" s="12">
        <v>-0.18372975999999999</v>
      </c>
      <c r="F11" s="13">
        <v>-3.7917690000000004E-2</v>
      </c>
      <c r="G11" s="14">
        <v>-0.15328356000000012</v>
      </c>
      <c r="H11" s="20"/>
      <c r="I11" s="4"/>
      <c r="J11" s="15"/>
      <c r="K11" s="2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">
      <c r="A12" s="23" t="s">
        <v>11</v>
      </c>
      <c r="B12" s="24"/>
      <c r="C12" s="24"/>
      <c r="D12" s="25">
        <f>SUM(D7:D11)</f>
        <v>0.96447291000000024</v>
      </c>
      <c r="E12" s="25">
        <f>SUM(E7:E11)</f>
        <v>2.5851276599999999</v>
      </c>
      <c r="F12" s="26">
        <f>SUM(F7:F11)</f>
        <v>1.0413903099999999</v>
      </c>
      <c r="G12" s="26">
        <f>SUM(G7:G11)</f>
        <v>2.7010069399999996</v>
      </c>
      <c r="H12" s="27"/>
      <c r="I12" s="4"/>
      <c r="J12" s="2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2">
      <c r="A13" s="29"/>
      <c r="B13" s="4"/>
      <c r="C13" s="4"/>
      <c r="D13" s="30"/>
      <c r="E13" s="31"/>
      <c r="F13" s="31"/>
      <c r="G13" s="32"/>
      <c r="H13" s="2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2">
      <c r="A14" s="3"/>
      <c r="B14" s="4"/>
      <c r="C14" s="4"/>
      <c r="D14" s="30"/>
      <c r="E14" s="31"/>
      <c r="F14" s="31"/>
      <c r="G14" s="32"/>
      <c r="H14" s="2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.75" x14ac:dyDescent="0.25">
      <c r="A15" s="1" t="s">
        <v>12</v>
      </c>
      <c r="B15" s="1"/>
      <c r="C15" s="1"/>
      <c r="D15" s="1"/>
      <c r="E15" s="1"/>
      <c r="F15" s="1"/>
      <c r="G15" s="1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.75" x14ac:dyDescent="0.25">
      <c r="A16" s="3"/>
      <c r="B16" s="33"/>
      <c r="C16" s="33"/>
      <c r="D16" s="33"/>
      <c r="E16" s="33"/>
      <c r="F16" s="33"/>
      <c r="G16" s="33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3.5" thickBot="1" x14ac:dyDescent="0.25">
      <c r="A17" s="8" t="s">
        <v>2</v>
      </c>
      <c r="B17" s="34"/>
      <c r="C17" s="34"/>
      <c r="D17" s="8"/>
      <c r="E17" s="8"/>
      <c r="F17" s="35">
        <v>2013</v>
      </c>
      <c r="G17" s="35">
        <v>2012</v>
      </c>
      <c r="H17" s="36"/>
      <c r="I17" s="4"/>
      <c r="J17" s="4"/>
      <c r="K17" s="4"/>
      <c r="L17" s="4"/>
    </row>
    <row r="18" spans="1:40" x14ac:dyDescent="0.2">
      <c r="A18" s="11" t="s">
        <v>5</v>
      </c>
      <c r="B18" s="4"/>
      <c r="C18" s="4"/>
      <c r="D18" s="4"/>
      <c r="E18" s="37"/>
      <c r="F18" s="12">
        <f>+G21</f>
        <v>225.09085993000005</v>
      </c>
      <c r="G18" s="13">
        <v>222.90195484000003</v>
      </c>
      <c r="H18" s="38"/>
      <c r="I18" s="4"/>
      <c r="J18" s="4"/>
      <c r="K18" s="4"/>
      <c r="L18" s="4"/>
    </row>
    <row r="19" spans="1:40" x14ac:dyDescent="0.2">
      <c r="A19" s="16" t="s">
        <v>6</v>
      </c>
      <c r="B19" s="4"/>
      <c r="C19" s="4"/>
      <c r="D19" s="4"/>
      <c r="E19" s="37"/>
      <c r="F19" s="12">
        <f>96.056-225.09086009+229.92068559</f>
        <v>100.88582550000001</v>
      </c>
      <c r="G19" s="13">
        <v>13.198580090000007</v>
      </c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2">
      <c r="A20" s="19" t="s">
        <v>8</v>
      </c>
      <c r="B20" s="4"/>
      <c r="C20" s="4"/>
      <c r="D20" s="4"/>
      <c r="E20" s="39"/>
      <c r="F20" s="12">
        <v>-5.0801300999999999</v>
      </c>
      <c r="G20" s="13">
        <v>-11.009675</v>
      </c>
      <c r="H20" s="3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">
      <c r="A21" s="23" t="s">
        <v>11</v>
      </c>
      <c r="B21" s="24"/>
      <c r="C21" s="24"/>
      <c r="D21" s="40"/>
      <c r="E21" s="41"/>
      <c r="F21" s="25">
        <f>SUM(F18:F20)</f>
        <v>320.89655533000007</v>
      </c>
      <c r="G21" s="26">
        <f>SUM(G18:G20)</f>
        <v>225.09085993000005</v>
      </c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x14ac:dyDescent="0.2">
      <c r="A22" s="29"/>
      <c r="B22" s="4"/>
      <c r="C22" s="4"/>
      <c r="D22" s="4"/>
      <c r="E22" s="39"/>
      <c r="F22" s="5"/>
      <c r="G22" s="42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">
      <c r="A23" s="43" t="s">
        <v>13</v>
      </c>
      <c r="B23" s="43"/>
      <c r="C23" s="43"/>
      <c r="D23" s="43"/>
      <c r="E23" s="43"/>
      <c r="F23" s="43"/>
      <c r="G23" s="43"/>
      <c r="H23" s="5"/>
      <c r="I23" s="4"/>
      <c r="J23" s="4" t="s">
        <v>14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2">
      <c r="A24" s="44"/>
      <c r="B24" s="45"/>
      <c r="C24" s="45"/>
      <c r="D24" s="45"/>
      <c r="E24" s="45"/>
      <c r="F24" s="45"/>
      <c r="G24" s="45"/>
      <c r="H24" s="5"/>
      <c r="I24" s="4" t="s">
        <v>14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2">
      <c r="A25" s="3"/>
      <c r="B25" s="46"/>
      <c r="C25" s="46"/>
      <c r="D25" s="46"/>
      <c r="E25" s="46"/>
      <c r="F25" s="46"/>
      <c r="G25" s="47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5.75" x14ac:dyDescent="0.25">
      <c r="A26" s="1" t="s">
        <v>15</v>
      </c>
      <c r="B26" s="1"/>
      <c r="C26" s="1"/>
      <c r="D26" s="1"/>
      <c r="E26" s="1"/>
      <c r="F26" s="1"/>
      <c r="G26" s="1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x14ac:dyDescent="0.2">
      <c r="A27" s="3"/>
      <c r="B27" s="4"/>
      <c r="C27" s="4"/>
      <c r="D27" s="4"/>
      <c r="E27" s="39"/>
      <c r="F27" s="48"/>
      <c r="G27" s="48"/>
      <c r="H27" s="4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12.75" customHeight="1" x14ac:dyDescent="0.2">
      <c r="A28" s="6"/>
      <c r="B28" s="6">
        <v>2013</v>
      </c>
      <c r="C28" s="7" t="s">
        <v>16</v>
      </c>
      <c r="D28" s="7"/>
      <c r="E28" s="6">
        <v>2012</v>
      </c>
      <c r="F28" s="7" t="s">
        <v>16</v>
      </c>
      <c r="G28" s="7"/>
      <c r="H28" s="3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39" thickBot="1" x14ac:dyDescent="0.25">
      <c r="A29" s="8" t="s">
        <v>2</v>
      </c>
      <c r="B29" s="50" t="s">
        <v>17</v>
      </c>
      <c r="C29" s="50" t="s">
        <v>18</v>
      </c>
      <c r="D29" s="50" t="s">
        <v>19</v>
      </c>
      <c r="E29" s="50" t="s">
        <v>17</v>
      </c>
      <c r="F29" s="50" t="s">
        <v>18</v>
      </c>
      <c r="G29" s="50" t="s">
        <v>19</v>
      </c>
      <c r="H29" s="3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18.75" customHeight="1" x14ac:dyDescent="0.2">
      <c r="A30" s="19" t="s">
        <v>20</v>
      </c>
      <c r="B30" s="12">
        <v>28.13435935</v>
      </c>
      <c r="C30" s="12">
        <v>4.3347329600000002</v>
      </c>
      <c r="D30" s="12">
        <v>-4.2036815299999999</v>
      </c>
      <c r="E30" s="13">
        <v>24.212306819999998</v>
      </c>
      <c r="F30" s="13">
        <v>1.80538328</v>
      </c>
      <c r="G30" s="13">
        <v>3.4120520000000001E-2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ht="12.75" customHeight="1" x14ac:dyDescent="0.2">
      <c r="A31" s="5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15" x14ac:dyDescent="0.25">
      <c r="A32" s="52" t="s">
        <v>21</v>
      </c>
      <c r="B32" s="52"/>
      <c r="C32" s="52"/>
      <c r="D32" s="52"/>
      <c r="E32" s="52"/>
      <c r="F32" s="52"/>
      <c r="G32" s="52"/>
      <c r="H32" s="4"/>
      <c r="I32" s="5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x14ac:dyDescent="0.2">
      <c r="A33" s="51"/>
      <c r="B33" s="51"/>
      <c r="C33" s="51"/>
      <c r="D33" s="51"/>
      <c r="E33" s="51"/>
      <c r="F33" s="51"/>
      <c r="G33" s="51"/>
      <c r="H33" s="4"/>
      <c r="I33" s="5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.5" thickBot="1" x14ac:dyDescent="0.25">
      <c r="A34" s="8" t="s">
        <v>2</v>
      </c>
      <c r="B34" s="34"/>
      <c r="C34" s="34"/>
      <c r="D34" s="8"/>
      <c r="E34" s="8"/>
      <c r="F34" s="35">
        <v>2013</v>
      </c>
      <c r="G34" s="35">
        <v>2012</v>
      </c>
      <c r="H34" s="4"/>
      <c r="I34" s="4"/>
      <c r="J34" s="4" t="s">
        <v>14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2">
      <c r="A35" s="11" t="s">
        <v>5</v>
      </c>
      <c r="B35" s="4"/>
      <c r="C35" s="4"/>
      <c r="D35" s="4"/>
      <c r="E35" s="54"/>
      <c r="F35" s="12">
        <v>3.9686357299999999</v>
      </c>
      <c r="G35" s="13">
        <v>4.157006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19" t="s">
        <v>8</v>
      </c>
      <c r="B36" s="55"/>
      <c r="C36" s="55"/>
      <c r="D36" s="4"/>
      <c r="E36" s="56"/>
      <c r="F36" s="12">
        <v>-3.9686357299999999</v>
      </c>
      <c r="G36" s="13">
        <v>-0.18837048000000001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2">
      <c r="A37" s="23" t="s">
        <v>11</v>
      </c>
      <c r="B37" s="24"/>
      <c r="C37" s="24"/>
      <c r="D37" s="40"/>
      <c r="E37" s="41" t="s">
        <v>14</v>
      </c>
      <c r="F37" s="25">
        <f>SUM(F35:F36)</f>
        <v>0</v>
      </c>
      <c r="G37" s="26">
        <f>SUM(G35:G36)</f>
        <v>3.9686355199999999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x14ac:dyDescent="0.2">
      <c r="A38" s="51"/>
      <c r="B38" s="4"/>
      <c r="C38" s="4"/>
      <c r="D38" s="4"/>
      <c r="E38" s="37"/>
      <c r="F38" s="12"/>
      <c r="G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">
      <c r="A39" s="16" t="s">
        <v>22</v>
      </c>
      <c r="B39"/>
      <c r="C39"/>
      <c r="D39"/>
      <c r="E39"/>
      <c r="F39" s="12">
        <v>0</v>
      </c>
      <c r="G39" s="13"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x14ac:dyDescent="0.2">
      <c r="A40"/>
      <c r="B40"/>
      <c r="C40"/>
      <c r="D40"/>
      <c r="E40"/>
      <c r="F40"/>
      <c r="G4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2">
      <c r="A41"/>
      <c r="B41"/>
      <c r="C41"/>
      <c r="D41"/>
      <c r="E41"/>
      <c r="F41"/>
      <c r="G41" s="5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5.75" x14ac:dyDescent="0.25">
      <c r="A42" s="1" t="s">
        <v>23</v>
      </c>
      <c r="B42" s="1"/>
      <c r="C42" s="1"/>
      <c r="D42" s="1"/>
      <c r="E42" s="1"/>
      <c r="F42" s="1"/>
      <c r="G42" s="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x14ac:dyDescent="0.2">
      <c r="A43" s="3"/>
      <c r="B43" s="4"/>
      <c r="C43" s="4"/>
      <c r="D43" s="4"/>
      <c r="E43" s="4"/>
      <c r="F43" s="4"/>
      <c r="G43" s="38"/>
      <c r="I43" s="4" t="s">
        <v>14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25.5" customHeight="1" x14ac:dyDescent="0.2">
      <c r="A44" s="6"/>
      <c r="B44" s="6">
        <v>2013</v>
      </c>
      <c r="C44" s="7" t="s">
        <v>16</v>
      </c>
      <c r="D44" s="7"/>
      <c r="E44" s="6">
        <v>2012</v>
      </c>
      <c r="F44" s="7" t="s">
        <v>16</v>
      </c>
      <c r="G44" s="7"/>
      <c r="H44" s="3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39" thickBot="1" x14ac:dyDescent="0.25">
      <c r="A45" s="8" t="s">
        <v>2</v>
      </c>
      <c r="B45" s="50" t="s">
        <v>17</v>
      </c>
      <c r="C45" s="50" t="s">
        <v>18</v>
      </c>
      <c r="D45" s="50" t="s">
        <v>19</v>
      </c>
      <c r="E45" s="50" t="s">
        <v>17</v>
      </c>
      <c r="F45" s="50" t="s">
        <v>18</v>
      </c>
      <c r="G45" s="50" t="s">
        <v>19</v>
      </c>
      <c r="H45" s="3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x14ac:dyDescent="0.2">
      <c r="A46" s="19" t="s">
        <v>24</v>
      </c>
      <c r="B46" s="12">
        <v>349.61088389000003</v>
      </c>
      <c r="C46" s="12">
        <v>0</v>
      </c>
      <c r="D46" s="12">
        <v>-5.4315380000000003E-2</v>
      </c>
      <c r="E46" s="13">
        <v>349.75721458999999</v>
      </c>
      <c r="F46" s="13">
        <v>2.4685370199999999</v>
      </c>
      <c r="G46" s="13">
        <v>0.98723044000000004</v>
      </c>
      <c r="H46" s="3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x14ac:dyDescent="0.2">
      <c r="A47" s="19" t="s">
        <v>25</v>
      </c>
      <c r="B47" s="12">
        <v>38.834657499999999</v>
      </c>
      <c r="C47" s="12">
        <v>0</v>
      </c>
      <c r="D47" s="12">
        <v>3.8767652199999998</v>
      </c>
      <c r="E47" s="13">
        <v>0</v>
      </c>
      <c r="F47" s="13">
        <v>6.1389899999999997E-2</v>
      </c>
      <c r="G47" s="13">
        <v>2.3553559800000001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24" customHeight="1" x14ac:dyDescent="0.2">
      <c r="A48" s="23" t="s">
        <v>26</v>
      </c>
      <c r="B48" s="25">
        <f>+B47+B46</f>
        <v>388.44554139000002</v>
      </c>
      <c r="C48" s="25">
        <f>+C46</f>
        <v>0</v>
      </c>
      <c r="D48" s="25">
        <f>SUM(D46:D47)</f>
        <v>3.82244984</v>
      </c>
      <c r="E48" s="26">
        <f>SUM(E46:E47)</f>
        <v>349.75721458999999</v>
      </c>
      <c r="F48" s="26">
        <f>SUM(F46:F47)</f>
        <v>2.5299269199999999</v>
      </c>
      <c r="G48" s="26">
        <f>SUM(G46:G47)</f>
        <v>3.3425864199999999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17"/>
      <c r="B49" s="56"/>
      <c r="C49" s="58"/>
      <c r="D49" s="4"/>
      <c r="E49" s="58"/>
      <c r="F49" s="56"/>
      <c r="G49" s="58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x14ac:dyDescent="0.2">
      <c r="A50" s="3"/>
      <c r="B50" s="56"/>
      <c r="C50" s="58"/>
      <c r="D50" s="4"/>
      <c r="E50" s="58"/>
      <c r="F50" s="56"/>
      <c r="G50" s="58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5.75" x14ac:dyDescent="0.25">
      <c r="A51" s="1" t="s">
        <v>27</v>
      </c>
      <c r="B51" s="1"/>
      <c r="C51" s="1"/>
      <c r="D51" s="1"/>
      <c r="E51" s="1"/>
      <c r="F51" s="1"/>
      <c r="G51" s="1"/>
      <c r="H51" s="5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x14ac:dyDescent="0.2">
      <c r="A52" s="3"/>
      <c r="B52" s="46"/>
      <c r="C52" s="4"/>
      <c r="D52" s="4"/>
      <c r="E52" s="4"/>
      <c r="H52" s="5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thickBot="1" x14ac:dyDescent="0.25">
      <c r="A53" s="8" t="s">
        <v>2</v>
      </c>
      <c r="B53" s="34"/>
      <c r="C53" s="34"/>
      <c r="D53" s="8"/>
      <c r="E53" s="8"/>
      <c r="F53" s="35">
        <v>2013</v>
      </c>
      <c r="G53" s="35">
        <v>2012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x14ac:dyDescent="0.2">
      <c r="A54" s="19" t="s">
        <v>28</v>
      </c>
      <c r="B54" s="53"/>
      <c r="C54" s="53"/>
      <c r="D54" s="53"/>
      <c r="E54" s="53"/>
      <c r="F54" s="12">
        <v>6.5393322500000002</v>
      </c>
      <c r="G54" s="13">
        <v>0</v>
      </c>
      <c r="H54" s="4"/>
      <c r="I54" s="4"/>
      <c r="J54" s="5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x14ac:dyDescent="0.2">
      <c r="A55" s="19" t="s">
        <v>29</v>
      </c>
      <c r="B55" s="53"/>
      <c r="C55" s="53"/>
      <c r="D55" s="53"/>
      <c r="E55" s="53"/>
      <c r="F55" s="12">
        <v>6.1629561300000004</v>
      </c>
      <c r="G55" s="13">
        <v>7.1404829400000001</v>
      </c>
      <c r="I55" s="4"/>
      <c r="J55" s="4"/>
      <c r="K55" s="4" t="s">
        <v>14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x14ac:dyDescent="0.2">
      <c r="A56" s="19" t="s">
        <v>30</v>
      </c>
      <c r="B56" s="4"/>
      <c r="C56" s="4"/>
      <c r="D56" s="4"/>
      <c r="E56" s="4"/>
      <c r="F56" s="12">
        <v>4.01335</v>
      </c>
      <c r="G56" s="13">
        <v>4.07366457</v>
      </c>
      <c r="H56" s="5"/>
      <c r="I56" s="4"/>
      <c r="J56" s="5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x14ac:dyDescent="0.2">
      <c r="A57" s="23" t="s">
        <v>26</v>
      </c>
      <c r="B57" s="24"/>
      <c r="C57" s="24"/>
      <c r="D57" s="40"/>
      <c r="E57" s="41"/>
      <c r="F57" s="25">
        <f>+F56+F55+F54</f>
        <v>16.715638380000001</v>
      </c>
      <c r="G57" s="26">
        <f>SUM(G54:G56)</f>
        <v>11.21414751</v>
      </c>
      <c r="H57" s="5"/>
      <c r="I57" s="4"/>
      <c r="J57" s="5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x14ac:dyDescent="0.2">
      <c r="A58" s="17"/>
      <c r="B58" s="53"/>
      <c r="C58" s="53"/>
      <c r="D58" s="53"/>
      <c r="E58" s="53"/>
      <c r="F58" s="60"/>
      <c r="G58" s="60"/>
      <c r="H58" s="39"/>
      <c r="I58" s="4"/>
      <c r="J58" s="5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x14ac:dyDescent="0.2">
      <c r="A59" s="3"/>
      <c r="B59" s="53"/>
      <c r="C59" s="53"/>
      <c r="D59" s="53"/>
      <c r="E59" s="53"/>
      <c r="F59" s="60"/>
      <c r="G59" s="60"/>
      <c r="H59" s="39"/>
      <c r="I59" s="4"/>
      <c r="J59" s="5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5.75" x14ac:dyDescent="0.25">
      <c r="A60" s="1" t="s">
        <v>31</v>
      </c>
      <c r="B60" s="1"/>
      <c r="C60" s="1"/>
      <c r="D60" s="1"/>
      <c r="E60" s="1"/>
      <c r="F60" s="1"/>
      <c r="G60" s="1"/>
      <c r="H60" s="39"/>
      <c r="I60" s="4"/>
      <c r="J60" s="5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3"/>
      <c r="B61" s="46"/>
      <c r="C61" s="4"/>
      <c r="D61" s="4"/>
      <c r="E61" s="4"/>
      <c r="H61" s="39"/>
      <c r="I61" s="4"/>
      <c r="J61" s="5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3.5" thickBot="1" x14ac:dyDescent="0.25">
      <c r="A62" s="8" t="s">
        <v>2</v>
      </c>
      <c r="B62" s="34"/>
      <c r="C62" s="34"/>
      <c r="D62" s="8"/>
      <c r="E62" s="8"/>
      <c r="F62" s="35">
        <v>2013</v>
      </c>
      <c r="G62" s="35">
        <v>2012</v>
      </c>
      <c r="I62" s="4"/>
      <c r="J62" s="5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19" t="s">
        <v>32</v>
      </c>
      <c r="B63" s="59"/>
      <c r="C63" s="59"/>
      <c r="F63" s="12">
        <f>7.12139086+0.03333333+28.92263035</f>
        <v>36.077354540000002</v>
      </c>
      <c r="G63" s="13">
        <f>6.91967676+0.03333333+28.88267832</f>
        <v>35.835688410000003</v>
      </c>
      <c r="H63" s="5"/>
      <c r="I63" s="4"/>
      <c r="J63" s="5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19" t="s">
        <v>29</v>
      </c>
      <c r="B64" s="59"/>
      <c r="C64" s="59"/>
      <c r="F64" s="12">
        <f>0.08515042+34.44096301</f>
        <v>34.526113429999995</v>
      </c>
      <c r="G64" s="13">
        <f>1.12187833+50.68191073</f>
        <v>51.80378906</v>
      </c>
      <c r="H64" s="5"/>
      <c r="I64" s="4"/>
      <c r="J64" s="5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19" t="s">
        <v>30</v>
      </c>
      <c r="B65" s="59"/>
      <c r="C65" s="59"/>
      <c r="F65" s="12">
        <v>0</v>
      </c>
      <c r="G65" s="13">
        <v>0.98569949000000001</v>
      </c>
      <c r="H65" s="5"/>
      <c r="I65" s="4"/>
      <c r="J65" s="5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s="4" customFormat="1" x14ac:dyDescent="0.2">
      <c r="A66" s="23" t="s">
        <v>26</v>
      </c>
      <c r="B66" s="24"/>
      <c r="C66" s="24"/>
      <c r="D66" s="40"/>
      <c r="E66" s="41"/>
      <c r="F66" s="25">
        <f>SUM(F63:F65)</f>
        <v>70.603467969999997</v>
      </c>
      <c r="G66" s="26">
        <f>SUM(G63:G65)</f>
        <v>88.625176960000005</v>
      </c>
    </row>
    <row r="67" spans="1:40" s="4" customFormat="1" x14ac:dyDescent="0.2">
      <c r="A67" s="61"/>
      <c r="B67" s="62"/>
      <c r="C67" s="62"/>
      <c r="D67" s="2"/>
      <c r="E67" s="2"/>
      <c r="G67" s="63"/>
    </row>
    <row r="68" spans="1:40" s="4" customFormat="1" x14ac:dyDescent="0.2">
      <c r="A68" s="17"/>
      <c r="B68" s="59"/>
      <c r="C68" s="59"/>
      <c r="D68" s="2"/>
      <c r="E68" s="2"/>
      <c r="F68" s="64"/>
      <c r="G68" s="64"/>
    </row>
    <row r="69" spans="1:40" s="4" customFormat="1" x14ac:dyDescent="0.2">
      <c r="A69" s="17"/>
      <c r="B69" s="59"/>
      <c r="C69" s="59"/>
      <c r="D69" s="2"/>
      <c r="E69" s="2"/>
      <c r="F69" s="64"/>
      <c r="G69" s="64"/>
      <c r="H69" s="53"/>
      <c r="I69" s="39"/>
      <c r="J69" s="53"/>
    </row>
    <row r="70" spans="1:40" s="4" customFormat="1" x14ac:dyDescent="0.2">
      <c r="A70" s="17"/>
      <c r="B70" s="59"/>
      <c r="C70" s="59"/>
      <c r="D70" s="2"/>
      <c r="E70" s="2"/>
      <c r="F70" s="64"/>
      <c r="G70" s="64"/>
    </row>
    <row r="71" spans="1:40" s="4" customFormat="1" x14ac:dyDescent="0.2">
      <c r="A71" s="29"/>
      <c r="B71" s="59"/>
      <c r="C71" s="59"/>
      <c r="D71" s="2"/>
      <c r="E71" s="2"/>
      <c r="F71" s="65"/>
      <c r="G71" s="65"/>
      <c r="J71" s="4" t="s">
        <v>14</v>
      </c>
    </row>
    <row r="72" spans="1:40" s="4" customFormat="1" x14ac:dyDescent="0.2">
      <c r="A72" s="29"/>
      <c r="B72" s="59"/>
      <c r="C72" s="59"/>
      <c r="D72" s="2"/>
      <c r="E72" s="2"/>
      <c r="G72" s="65"/>
    </row>
    <row r="73" spans="1:40" s="4" customFormat="1" x14ac:dyDescent="0.2">
      <c r="A73" s="29"/>
      <c r="B73" s="59"/>
      <c r="C73" s="59"/>
      <c r="D73" s="2"/>
      <c r="E73" s="2"/>
      <c r="G73" s="65"/>
    </row>
    <row r="74" spans="1:40" x14ac:dyDescent="0.2">
      <c r="A74" s="66"/>
      <c r="I74" s="4"/>
      <c r="J74" s="4"/>
      <c r="K74" s="4"/>
      <c r="L74" s="4"/>
    </row>
    <row r="75" spans="1:40" x14ac:dyDescent="0.2">
      <c r="I75" s="4"/>
      <c r="J75" s="4"/>
      <c r="K75" s="4"/>
      <c r="L75" s="4"/>
    </row>
    <row r="76" spans="1:40" x14ac:dyDescent="0.2">
      <c r="I76" s="4"/>
      <c r="J76" s="4"/>
      <c r="K76" s="4"/>
      <c r="L76" s="4"/>
    </row>
    <row r="77" spans="1:40" x14ac:dyDescent="0.2">
      <c r="A77" s="67"/>
      <c r="I77" s="4"/>
      <c r="J77" s="4"/>
      <c r="K77" s="4"/>
      <c r="L77" s="4"/>
    </row>
    <row r="78" spans="1:40" x14ac:dyDescent="0.2">
      <c r="A78" s="67"/>
      <c r="I78" s="4"/>
      <c r="J78" s="4"/>
      <c r="K78" s="4"/>
      <c r="L78" s="4"/>
    </row>
    <row r="79" spans="1:40" x14ac:dyDescent="0.2">
      <c r="I79" s="4"/>
      <c r="J79" s="4"/>
      <c r="K79" s="4"/>
      <c r="L79" s="4"/>
    </row>
    <row r="80" spans="1:40" x14ac:dyDescent="0.2">
      <c r="I80" s="4" t="s">
        <v>14</v>
      </c>
      <c r="J80" s="4"/>
      <c r="K80" s="4"/>
      <c r="L80" s="4"/>
    </row>
    <row r="81" spans="9:12" x14ac:dyDescent="0.2">
      <c r="I81" s="4"/>
      <c r="J81" s="4"/>
      <c r="K81" s="4"/>
      <c r="L81" s="4"/>
    </row>
    <row r="82" spans="9:12" x14ac:dyDescent="0.2">
      <c r="I82" s="4"/>
      <c r="J82" s="4"/>
      <c r="K82" s="4"/>
      <c r="L82" s="4"/>
    </row>
    <row r="83" spans="9:12" x14ac:dyDescent="0.2">
      <c r="I83" s="4"/>
      <c r="J83" s="4"/>
      <c r="K83" s="4"/>
      <c r="L83" s="4"/>
    </row>
    <row r="84" spans="9:12" x14ac:dyDescent="0.2">
      <c r="I84" s="4"/>
      <c r="J84" s="4"/>
      <c r="K84" s="4"/>
      <c r="L84" s="4"/>
    </row>
    <row r="85" spans="9:12" x14ac:dyDescent="0.2">
      <c r="I85" s="4"/>
      <c r="J85" s="4"/>
      <c r="K85" s="4"/>
      <c r="L85" s="4"/>
    </row>
    <row r="86" spans="9:12" x14ac:dyDescent="0.2">
      <c r="I86" s="4"/>
      <c r="J86" s="4"/>
      <c r="K86" s="4"/>
      <c r="L86" s="4"/>
    </row>
    <row r="87" spans="9:12" x14ac:dyDescent="0.2">
      <c r="I87" s="4"/>
      <c r="J87" s="4"/>
      <c r="K87" s="4"/>
      <c r="L87" s="4"/>
    </row>
    <row r="88" spans="9:12" x14ac:dyDescent="0.2">
      <c r="I88" s="4"/>
      <c r="J88" s="4"/>
      <c r="K88" s="4"/>
      <c r="L88" s="4"/>
    </row>
    <row r="89" spans="9:12" x14ac:dyDescent="0.2">
      <c r="I89" s="4"/>
      <c r="J89" s="4"/>
      <c r="K89" s="4"/>
      <c r="L89" s="4"/>
    </row>
    <row r="90" spans="9:12" x14ac:dyDescent="0.2">
      <c r="I90" s="4"/>
      <c r="J90" s="4"/>
      <c r="K90" s="4"/>
      <c r="L90" s="4"/>
    </row>
    <row r="91" spans="9:12" x14ac:dyDescent="0.2">
      <c r="I91" s="4"/>
      <c r="J91" s="4"/>
      <c r="K91" s="4"/>
      <c r="L91" s="4"/>
    </row>
    <row r="92" spans="9:12" x14ac:dyDescent="0.2">
      <c r="I92" s="4"/>
      <c r="J92" s="4"/>
      <c r="K92" s="4"/>
      <c r="L92" s="4"/>
    </row>
    <row r="93" spans="9:12" x14ac:dyDescent="0.2">
      <c r="I93" s="4"/>
      <c r="J93" s="4"/>
      <c r="K93" s="4"/>
      <c r="L93" s="4"/>
    </row>
    <row r="94" spans="9:12" x14ac:dyDescent="0.2">
      <c r="I94" s="4"/>
      <c r="J94" s="4"/>
      <c r="K94" s="4"/>
      <c r="L94" s="4"/>
    </row>
    <row r="95" spans="9:12" x14ac:dyDescent="0.2">
      <c r="I95" s="4"/>
      <c r="J95" s="4"/>
      <c r="K95" s="4"/>
      <c r="L95" s="4"/>
    </row>
    <row r="96" spans="9:12" x14ac:dyDescent="0.2">
      <c r="I96" s="4"/>
      <c r="J96" s="4"/>
      <c r="K96" s="4"/>
      <c r="L96" s="4"/>
    </row>
    <row r="97" spans="9:12" x14ac:dyDescent="0.2">
      <c r="I97" s="4"/>
      <c r="J97" s="4"/>
      <c r="K97" s="4"/>
      <c r="L97" s="4"/>
    </row>
    <row r="98" spans="9:12" x14ac:dyDescent="0.2">
      <c r="I98" s="4"/>
      <c r="J98" s="4"/>
      <c r="K98" s="4"/>
      <c r="L98" s="4"/>
    </row>
    <row r="99" spans="9:12" x14ac:dyDescent="0.2">
      <c r="I99" s="4"/>
      <c r="J99" s="4"/>
      <c r="K99" s="4"/>
      <c r="L99" s="4"/>
    </row>
    <row r="100" spans="9:12" x14ac:dyDescent="0.2">
      <c r="I100" s="4"/>
      <c r="J100" s="4"/>
      <c r="K100" s="4"/>
      <c r="L100" s="4"/>
    </row>
    <row r="101" spans="9:12" x14ac:dyDescent="0.2">
      <c r="I101" s="4"/>
      <c r="J101" s="4"/>
      <c r="K101" s="4"/>
      <c r="L101" s="4"/>
    </row>
    <row r="102" spans="9:12" x14ac:dyDescent="0.2">
      <c r="I102" s="4"/>
      <c r="J102" s="4"/>
      <c r="K102" s="4"/>
      <c r="L102" s="4"/>
    </row>
    <row r="103" spans="9:12" x14ac:dyDescent="0.2">
      <c r="I103" s="4"/>
      <c r="J103" s="4"/>
      <c r="K103" s="4"/>
      <c r="L103" s="4"/>
    </row>
    <row r="104" spans="9:12" x14ac:dyDescent="0.2">
      <c r="I104" s="4"/>
      <c r="J104" s="4"/>
      <c r="K104" s="4"/>
      <c r="L104" s="4"/>
    </row>
    <row r="105" spans="9:12" x14ac:dyDescent="0.2">
      <c r="I105" s="4"/>
      <c r="J105" s="4"/>
      <c r="K105" s="4"/>
      <c r="L105" s="4"/>
    </row>
    <row r="106" spans="9:12" x14ac:dyDescent="0.2">
      <c r="I106" s="4"/>
      <c r="J106" s="4"/>
      <c r="K106" s="4"/>
      <c r="L106" s="4"/>
    </row>
    <row r="107" spans="9:12" x14ac:dyDescent="0.2">
      <c r="I107" s="4"/>
      <c r="J107" s="4"/>
      <c r="K107" s="4"/>
      <c r="L107" s="4"/>
    </row>
    <row r="108" spans="9:12" x14ac:dyDescent="0.2">
      <c r="I108" s="4"/>
      <c r="J108" s="4"/>
      <c r="K108" s="4"/>
      <c r="L108" s="4"/>
    </row>
    <row r="109" spans="9:12" x14ac:dyDescent="0.2">
      <c r="I109" s="4"/>
      <c r="J109" s="4"/>
      <c r="K109" s="4"/>
      <c r="L109" s="4"/>
    </row>
    <row r="110" spans="9:12" x14ac:dyDescent="0.2">
      <c r="I110" s="4"/>
      <c r="J110" s="4"/>
      <c r="K110" s="4"/>
      <c r="L110" s="4"/>
    </row>
    <row r="111" spans="9:12" x14ac:dyDescent="0.2">
      <c r="I111" s="4"/>
      <c r="J111" s="4"/>
      <c r="K111" s="4"/>
      <c r="L111" s="4"/>
    </row>
    <row r="112" spans="9:12" x14ac:dyDescent="0.2">
      <c r="I112" s="4"/>
      <c r="J112" s="4"/>
      <c r="K112" s="4"/>
      <c r="L112" s="4"/>
    </row>
    <row r="113" spans="9:12" x14ac:dyDescent="0.2">
      <c r="I113" s="4"/>
      <c r="J113" s="4"/>
      <c r="K113" s="4"/>
      <c r="L113" s="4"/>
    </row>
    <row r="114" spans="9:12" x14ac:dyDescent="0.2">
      <c r="I114" s="4"/>
      <c r="J114" s="4"/>
      <c r="K114" s="4"/>
      <c r="L114" s="4"/>
    </row>
    <row r="115" spans="9:12" x14ac:dyDescent="0.2">
      <c r="I115" s="4"/>
      <c r="J115" s="4"/>
      <c r="K115" s="4"/>
      <c r="L115" s="4"/>
    </row>
    <row r="116" spans="9:12" x14ac:dyDescent="0.2">
      <c r="I116" s="4"/>
      <c r="J116" s="4"/>
      <c r="K116" s="4"/>
      <c r="L116" s="4"/>
    </row>
    <row r="117" spans="9:12" x14ac:dyDescent="0.2">
      <c r="I117" s="4"/>
      <c r="J117" s="4"/>
      <c r="K117" s="4"/>
      <c r="L117" s="4"/>
    </row>
    <row r="118" spans="9:12" x14ac:dyDescent="0.2">
      <c r="I118" s="4"/>
      <c r="J118" s="4"/>
      <c r="K118" s="4"/>
      <c r="L118" s="4"/>
    </row>
    <row r="119" spans="9:12" x14ac:dyDescent="0.2">
      <c r="I119" s="4"/>
      <c r="J119" s="4"/>
      <c r="K119" s="4"/>
      <c r="L119" s="4"/>
    </row>
    <row r="120" spans="9:12" x14ac:dyDescent="0.2">
      <c r="I120" s="4"/>
      <c r="J120" s="4"/>
      <c r="K120" s="4"/>
      <c r="L120" s="4"/>
    </row>
    <row r="121" spans="9:12" x14ac:dyDescent="0.2">
      <c r="I121" s="4"/>
      <c r="J121" s="4"/>
      <c r="K121" s="4"/>
      <c r="L121" s="4"/>
    </row>
    <row r="122" spans="9:12" x14ac:dyDescent="0.2">
      <c r="I122" s="4"/>
      <c r="J122" s="4"/>
      <c r="K122" s="4"/>
      <c r="L122" s="4"/>
    </row>
    <row r="123" spans="9:12" x14ac:dyDescent="0.2">
      <c r="I123" s="4"/>
      <c r="J123" s="4"/>
      <c r="K123" s="4"/>
      <c r="L123" s="4"/>
    </row>
    <row r="124" spans="9:12" x14ac:dyDescent="0.2">
      <c r="I124" s="4"/>
      <c r="J124" s="4"/>
      <c r="K124" s="4"/>
      <c r="L124" s="4"/>
    </row>
    <row r="125" spans="9:12" x14ac:dyDescent="0.2">
      <c r="I125" s="4"/>
      <c r="J125" s="4"/>
      <c r="K125" s="4"/>
      <c r="L125" s="4"/>
    </row>
    <row r="126" spans="9:12" x14ac:dyDescent="0.2">
      <c r="I126" s="4"/>
      <c r="J126" s="4"/>
      <c r="K126" s="4"/>
      <c r="L126" s="4"/>
    </row>
    <row r="127" spans="9:12" x14ac:dyDescent="0.2">
      <c r="I127" s="4"/>
      <c r="J127" s="4"/>
      <c r="K127" s="4"/>
      <c r="L127" s="4"/>
    </row>
    <row r="128" spans="9:12" x14ac:dyDescent="0.2">
      <c r="I128" s="4"/>
      <c r="J128" s="4"/>
      <c r="K128" s="4"/>
      <c r="L128" s="4"/>
    </row>
    <row r="129" spans="9:12" x14ac:dyDescent="0.2">
      <c r="I129" s="4"/>
      <c r="J129" s="4"/>
      <c r="K129" s="4"/>
      <c r="L129" s="4"/>
    </row>
    <row r="130" spans="9:12" x14ac:dyDescent="0.2">
      <c r="I130" s="4"/>
      <c r="J130" s="4"/>
      <c r="K130" s="4"/>
      <c r="L130" s="4"/>
    </row>
    <row r="131" spans="9:12" x14ac:dyDescent="0.2">
      <c r="I131" s="4"/>
      <c r="J131" s="4"/>
      <c r="K131" s="4"/>
      <c r="L131" s="4"/>
    </row>
    <row r="132" spans="9:12" x14ac:dyDescent="0.2">
      <c r="I132" s="4"/>
      <c r="J132" s="4"/>
      <c r="K132" s="4"/>
      <c r="L132" s="4"/>
    </row>
    <row r="133" spans="9:12" x14ac:dyDescent="0.2">
      <c r="I133" s="4"/>
      <c r="J133" s="4"/>
      <c r="K133" s="4"/>
      <c r="L133" s="4"/>
    </row>
    <row r="134" spans="9:12" x14ac:dyDescent="0.2">
      <c r="I134" s="4"/>
      <c r="J134" s="4"/>
      <c r="K134" s="4"/>
      <c r="L134" s="4"/>
    </row>
    <row r="135" spans="9:12" x14ac:dyDescent="0.2">
      <c r="I135" s="4"/>
      <c r="J135" s="4"/>
      <c r="K135" s="4"/>
      <c r="L135" s="4"/>
    </row>
    <row r="136" spans="9:12" x14ac:dyDescent="0.2">
      <c r="I136" s="4"/>
      <c r="J136" s="4"/>
      <c r="K136" s="4"/>
      <c r="L136" s="4"/>
    </row>
    <row r="137" spans="9:12" x14ac:dyDescent="0.2">
      <c r="I137" s="4"/>
      <c r="J137" s="4"/>
      <c r="K137" s="4"/>
      <c r="L137" s="4"/>
    </row>
    <row r="138" spans="9:12" x14ac:dyDescent="0.2">
      <c r="I138" s="4"/>
      <c r="J138" s="4"/>
      <c r="K138" s="4"/>
      <c r="L138" s="4"/>
    </row>
    <row r="139" spans="9:12" x14ac:dyDescent="0.2">
      <c r="I139" s="4"/>
      <c r="J139" s="4"/>
      <c r="K139" s="4"/>
      <c r="L139" s="4"/>
    </row>
    <row r="140" spans="9:12" x14ac:dyDescent="0.2">
      <c r="I140" s="4"/>
      <c r="J140" s="4"/>
      <c r="K140" s="4"/>
      <c r="L140" s="4"/>
    </row>
    <row r="141" spans="9:12" x14ac:dyDescent="0.2">
      <c r="I141" s="4"/>
      <c r="J141" s="4"/>
      <c r="K141" s="4"/>
      <c r="L141" s="4"/>
    </row>
    <row r="142" spans="9:12" x14ac:dyDescent="0.2">
      <c r="I142" s="4"/>
      <c r="J142" s="4"/>
      <c r="K142" s="4"/>
      <c r="L142" s="4"/>
    </row>
    <row r="143" spans="9:12" x14ac:dyDescent="0.2">
      <c r="I143" s="4"/>
      <c r="J143" s="4"/>
      <c r="K143" s="4"/>
      <c r="L143" s="4"/>
    </row>
    <row r="144" spans="9:12" x14ac:dyDescent="0.2">
      <c r="I144" s="4"/>
      <c r="J144" s="4"/>
      <c r="K144" s="4"/>
      <c r="L144" s="4"/>
    </row>
    <row r="145" spans="9:12" x14ac:dyDescent="0.2">
      <c r="I145" s="4"/>
      <c r="J145" s="4"/>
      <c r="K145" s="4"/>
      <c r="L145" s="4"/>
    </row>
    <row r="146" spans="9:12" x14ac:dyDescent="0.2">
      <c r="I146" s="4"/>
      <c r="J146" s="4"/>
      <c r="K146" s="4"/>
      <c r="L146" s="4"/>
    </row>
    <row r="147" spans="9:12" x14ac:dyDescent="0.2">
      <c r="I147" s="4"/>
      <c r="J147" s="4"/>
      <c r="K147" s="4"/>
      <c r="L147" s="4"/>
    </row>
    <row r="148" spans="9:12" x14ac:dyDescent="0.2">
      <c r="I148" s="4"/>
      <c r="J148" s="4"/>
      <c r="K148" s="4"/>
      <c r="L148" s="4"/>
    </row>
    <row r="149" spans="9:12" x14ac:dyDescent="0.2">
      <c r="I149" s="4"/>
      <c r="J149" s="4"/>
      <c r="K149" s="4"/>
      <c r="L149" s="4"/>
    </row>
    <row r="150" spans="9:12" x14ac:dyDescent="0.2">
      <c r="I150" s="4"/>
      <c r="J150" s="4"/>
      <c r="K150" s="4"/>
      <c r="L150" s="4"/>
    </row>
    <row r="151" spans="9:12" x14ac:dyDescent="0.2">
      <c r="I151" s="4"/>
      <c r="J151" s="4"/>
      <c r="K151" s="4"/>
      <c r="L151" s="4"/>
    </row>
    <row r="152" spans="9:12" x14ac:dyDescent="0.2">
      <c r="I152" s="4"/>
      <c r="J152" s="4"/>
      <c r="K152" s="4"/>
      <c r="L152" s="4"/>
    </row>
    <row r="153" spans="9:12" x14ac:dyDescent="0.2">
      <c r="I153" s="4"/>
      <c r="J153" s="4"/>
      <c r="K153" s="4"/>
      <c r="L153" s="4"/>
    </row>
    <row r="154" spans="9:12" x14ac:dyDescent="0.2">
      <c r="I154" s="4"/>
      <c r="J154" s="4"/>
      <c r="K154" s="4"/>
      <c r="L154" s="4"/>
    </row>
    <row r="155" spans="9:12" x14ac:dyDescent="0.2">
      <c r="I155" s="4"/>
      <c r="J155" s="4"/>
      <c r="K155" s="4"/>
      <c r="L155" s="4"/>
    </row>
    <row r="156" spans="9:12" x14ac:dyDescent="0.2">
      <c r="I156" s="4"/>
      <c r="J156" s="4"/>
      <c r="K156" s="4"/>
      <c r="L156" s="4"/>
    </row>
    <row r="157" spans="9:12" x14ac:dyDescent="0.2">
      <c r="I157" s="4"/>
      <c r="J157" s="4"/>
      <c r="K157" s="4"/>
      <c r="L157" s="4"/>
    </row>
    <row r="158" spans="9:12" x14ac:dyDescent="0.2">
      <c r="I158" s="4"/>
      <c r="J158" s="4"/>
      <c r="K158" s="4"/>
      <c r="L158" s="4"/>
    </row>
    <row r="159" spans="9:12" x14ac:dyDescent="0.2">
      <c r="I159" s="4"/>
      <c r="J159" s="4"/>
      <c r="K159" s="4"/>
      <c r="L159" s="4"/>
    </row>
    <row r="160" spans="9:12" x14ac:dyDescent="0.2">
      <c r="I160" s="4"/>
      <c r="J160" s="4"/>
      <c r="K160" s="4"/>
      <c r="L160" s="4"/>
    </row>
    <row r="161" spans="9:12" x14ac:dyDescent="0.2">
      <c r="I161" s="4"/>
      <c r="J161" s="4"/>
      <c r="K161" s="4"/>
      <c r="L161" s="4"/>
    </row>
    <row r="162" spans="9:12" x14ac:dyDescent="0.2">
      <c r="I162" s="4"/>
      <c r="J162" s="4"/>
      <c r="K162" s="4"/>
      <c r="L162" s="4"/>
    </row>
    <row r="163" spans="9:12" x14ac:dyDescent="0.2">
      <c r="I163" s="4"/>
      <c r="J163" s="4"/>
      <c r="K163" s="4"/>
      <c r="L163" s="4"/>
    </row>
    <row r="164" spans="9:12" x14ac:dyDescent="0.2">
      <c r="I164" s="4"/>
      <c r="J164" s="4"/>
      <c r="K164" s="4"/>
      <c r="L164" s="4"/>
    </row>
    <row r="165" spans="9:12" x14ac:dyDescent="0.2">
      <c r="I165" s="4"/>
      <c r="J165" s="4"/>
      <c r="K165" s="4"/>
      <c r="L165" s="4"/>
    </row>
    <row r="166" spans="9:12" x14ac:dyDescent="0.2">
      <c r="I166" s="4"/>
      <c r="J166" s="4"/>
      <c r="K166" s="4"/>
      <c r="L166" s="4"/>
    </row>
    <row r="167" spans="9:12" x14ac:dyDescent="0.2">
      <c r="I167" s="4"/>
      <c r="J167" s="4"/>
      <c r="K167" s="4"/>
      <c r="L167" s="4"/>
    </row>
    <row r="168" spans="9:12" x14ac:dyDescent="0.2">
      <c r="I168" s="4"/>
      <c r="J168" s="4"/>
      <c r="K168" s="4"/>
      <c r="L168" s="4"/>
    </row>
    <row r="169" spans="9:12" x14ac:dyDescent="0.2">
      <c r="I169" s="4"/>
      <c r="J169" s="4"/>
      <c r="K169" s="4"/>
      <c r="L169" s="4"/>
    </row>
    <row r="170" spans="9:12" x14ac:dyDescent="0.2">
      <c r="I170" s="4"/>
      <c r="J170" s="4"/>
      <c r="K170" s="4"/>
      <c r="L170" s="4"/>
    </row>
    <row r="171" spans="9:12" x14ac:dyDescent="0.2">
      <c r="I171" s="4"/>
      <c r="J171" s="4"/>
      <c r="K171" s="4"/>
      <c r="L171" s="4"/>
    </row>
    <row r="172" spans="9:12" x14ac:dyDescent="0.2">
      <c r="I172" s="4"/>
      <c r="J172" s="4"/>
      <c r="K172" s="4"/>
      <c r="L172" s="4"/>
    </row>
    <row r="173" spans="9:12" x14ac:dyDescent="0.2">
      <c r="I173" s="4"/>
      <c r="J173" s="4"/>
      <c r="K173" s="4"/>
      <c r="L173" s="4"/>
    </row>
    <row r="174" spans="9:12" x14ac:dyDescent="0.2">
      <c r="I174" s="4"/>
      <c r="J174" s="4"/>
      <c r="K174" s="4"/>
      <c r="L174" s="4"/>
    </row>
    <row r="175" spans="9:12" x14ac:dyDescent="0.2">
      <c r="I175" s="4"/>
      <c r="J175" s="4"/>
      <c r="K175" s="4"/>
      <c r="L175" s="4"/>
    </row>
    <row r="176" spans="9:12" x14ac:dyDescent="0.2">
      <c r="I176" s="4"/>
      <c r="J176" s="4"/>
      <c r="K176" s="4"/>
      <c r="L176" s="4"/>
    </row>
    <row r="177" spans="9:12" x14ac:dyDescent="0.2">
      <c r="I177" s="4"/>
      <c r="J177" s="4"/>
      <c r="K177" s="4"/>
      <c r="L177" s="4"/>
    </row>
    <row r="178" spans="9:12" x14ac:dyDescent="0.2">
      <c r="I178" s="4"/>
      <c r="J178" s="4"/>
      <c r="K178" s="4"/>
      <c r="L178" s="4"/>
    </row>
    <row r="179" spans="9:12" x14ac:dyDescent="0.2">
      <c r="I179" s="4"/>
      <c r="J179" s="4"/>
      <c r="K179" s="4"/>
      <c r="L179" s="4"/>
    </row>
  </sheetData>
  <mergeCells count="20">
    <mergeCell ref="A60:G60"/>
    <mergeCell ref="D66:E66"/>
    <mergeCell ref="D37:E37"/>
    <mergeCell ref="A42:G42"/>
    <mergeCell ref="C44:D44"/>
    <mergeCell ref="F44:G44"/>
    <mergeCell ref="A51:G51"/>
    <mergeCell ref="D57:E57"/>
    <mergeCell ref="A23:G23"/>
    <mergeCell ref="A24:G24"/>
    <mergeCell ref="A26:G26"/>
    <mergeCell ref="C28:D28"/>
    <mergeCell ref="F28:G28"/>
    <mergeCell ref="A32:G32"/>
    <mergeCell ref="A1:G1"/>
    <mergeCell ref="A3:G3"/>
    <mergeCell ref="D5:E5"/>
    <mergeCell ref="F5:G5"/>
    <mergeCell ref="A15:G15"/>
    <mergeCell ref="D21:E21"/>
  </mergeCells>
  <pageMargins left="0.74803149606299213" right="0.74803149606299213" top="0.98425196850393704" bottom="0.98425196850393704" header="0.51181102362204722" footer="0.51181102362204722"/>
  <pageSetup paperSize="9" scale="61" firstPageNumber="140" orientation="portrait" useFirstPageNumber="1" r:id="rId1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Emon taseen liitteet 5-10</vt:lpstr>
      <vt:lpstr>'Emon taseen liitteet 5-10'!Print_Area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2014-03-03T15:17:19Z</dcterms:created>
  <dcterms:modified xsi:type="dcterms:W3CDTF">2014-03-03T15:17:20Z</dcterms:modified>
</cp:coreProperties>
</file>