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Sampo Notes 1-4" sheetId="1" r:id="rId1"/>
  </sheets>
  <definedNames>
    <definedName name="_xlnm.Print_Area" localSheetId="0">'Sampo Notes 1-4'!$A$1:$F$40</definedName>
    <definedName name="_xlnm.Print_Titles" localSheetId="0">'Sampo Notes 1-4'!#REF!</definedName>
  </definedNames>
  <calcPr calcId="145621"/>
</workbook>
</file>

<file path=xl/calcChain.xml><?xml version="1.0" encoding="utf-8"?>
<calcChain xmlns="http://schemas.openxmlformats.org/spreadsheetml/2006/main">
  <c r="F39" i="1" l="1"/>
  <c r="E39" i="1"/>
  <c r="F35" i="1"/>
  <c r="F40" i="1" s="1"/>
  <c r="E35" i="1"/>
  <c r="F34" i="1"/>
  <c r="E34" i="1"/>
  <c r="E40" i="1" s="1"/>
  <c r="F27" i="1"/>
  <c r="E27" i="1"/>
  <c r="F16" i="1"/>
  <c r="E16" i="1"/>
  <c r="F15" i="1"/>
  <c r="F17" i="1" s="1"/>
  <c r="E15" i="1"/>
  <c r="E17" i="1" s="1"/>
  <c r="F8" i="1"/>
  <c r="E8" i="1"/>
  <c r="E7" i="1"/>
</calcChain>
</file>

<file path=xl/sharedStrings.xml><?xml version="1.0" encoding="utf-8"?>
<sst xmlns="http://schemas.openxmlformats.org/spreadsheetml/2006/main" count="29" uniqueCount="21">
  <si>
    <t>Notes to the income statement</t>
  </si>
  <si>
    <t>1 Other operating income</t>
  </si>
  <si>
    <t>EURm</t>
  </si>
  <si>
    <t>Income from property occupied for own activities</t>
  </si>
  <si>
    <t>Other</t>
  </si>
  <si>
    <t>Total</t>
  </si>
  <si>
    <t>2 Other operating expenses</t>
  </si>
  <si>
    <t>Rental expenses</t>
  </si>
  <si>
    <t>Expense on property occupied for own activities</t>
  </si>
  <si>
    <t>Item Other includes e.g. administration and IT expenses and fees for external services.</t>
  </si>
  <si>
    <t>3 Auditors' fees</t>
  </si>
  <si>
    <t>Authorised Public Accountants Ernst &amp; Young Oy</t>
  </si>
  <si>
    <t>Auditing fees</t>
  </si>
  <si>
    <t>Other fees</t>
  </si>
  <si>
    <t>4 Financial income and expense</t>
  </si>
  <si>
    <t>Received dividends in total</t>
  </si>
  <si>
    <t>Interest income in total</t>
  </si>
  <si>
    <t>Interest expense in total</t>
  </si>
  <si>
    <t>Gains on disposal in total</t>
  </si>
  <si>
    <t>Losses on disposal in total</t>
  </si>
  <si>
    <t>Exchange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</si>
</sst>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1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6" fillId="0" borderId="1" applyFill="0">
      <alignment horizontal="left"/>
    </xf>
    <xf numFmtId="0" fontId="6" fillId="0" borderId="1" applyFill="0">
      <alignment horizontal="right"/>
    </xf>
    <xf numFmtId="0" fontId="2" fillId="0" borderId="0" applyFill="0" applyBorder="0">
      <alignment horizontal="left"/>
    </xf>
    <xf numFmtId="49" fontId="7" fillId="2" borderId="0">
      <alignment horizontal="right"/>
    </xf>
    <xf numFmtId="49" fontId="2" fillId="0" borderId="0" applyFill="0" applyBorder="0">
      <alignment horizontal="right"/>
    </xf>
    <xf numFmtId="0" fontId="5" fillId="0" borderId="2" applyNumberFormat="0" applyFill="0" applyAlignment="0"/>
    <xf numFmtId="49" fontId="5" fillId="2" borderId="2">
      <alignment horizontal="right"/>
    </xf>
    <xf numFmtId="3" fontId="5" fillId="0" borderId="2" applyNumberFormat="0">
      <alignment horizontal="right"/>
    </xf>
    <xf numFmtId="0" fontId="5" fillId="0" borderId="0">
      <alignment horizontal="center" wrapText="1"/>
    </xf>
    <xf numFmtId="0" fontId="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0" fontId="5" fillId="0" borderId="0">
      <alignment wrapText="1"/>
    </xf>
    <xf numFmtId="49" fontId="5" fillId="2" borderId="0">
      <alignment horizontal="right"/>
    </xf>
    <xf numFmtId="0" fontId="5" fillId="0" borderId="0" applyAlignment="0">
      <alignment wrapText="1"/>
    </xf>
    <xf numFmtId="0" fontId="5" fillId="0" borderId="0" applyNumberFormat="0">
      <alignment horizontal="right" wrapText="1"/>
    </xf>
    <xf numFmtId="49" fontId="10" fillId="0" borderId="3" applyBorder="0">
      <alignment horizontal="right" vertical="center"/>
    </xf>
    <xf numFmtId="0" fontId="5" fillId="0" borderId="0"/>
    <xf numFmtId="0" fontId="11" fillId="0" borderId="0" applyNumberFormat="0" applyAlignment="0"/>
    <xf numFmtId="0" fontId="12" fillId="0" borderId="0" applyAlignment="0"/>
    <xf numFmtId="0" fontId="13" fillId="0" borderId="0">
      <alignment wrapText="1"/>
    </xf>
    <xf numFmtId="49" fontId="5" fillId="0" borderId="0">
      <alignment horizontal="left"/>
    </xf>
    <xf numFmtId="0" fontId="5" fillId="0" borderId="0" applyFont="0">
      <alignment wrapText="1"/>
    </xf>
    <xf numFmtId="0" fontId="7" fillId="20" borderId="0" applyNumberFormat="0">
      <alignment horizontal="right"/>
    </xf>
    <xf numFmtId="3" fontId="7" fillId="2" borderId="0">
      <alignment horizontal="right"/>
    </xf>
    <xf numFmtId="0" fontId="2" fillId="0" borderId="0" applyNumberFormat="0" applyFont="0" applyFill="0" applyBorder="0" applyAlignment="0">
      <alignment horizontal="left"/>
    </xf>
    <xf numFmtId="0" fontId="14" fillId="0" borderId="2">
      <alignment horizontal="right"/>
    </xf>
    <xf numFmtId="0" fontId="5" fillId="0" borderId="0" applyNumberFormat="0" applyFont="0" applyFill="0" applyBorder="0" applyAlignment="0"/>
    <xf numFmtId="49" fontId="2" fillId="0" borderId="0">
      <alignment horizontal="right"/>
    </xf>
    <xf numFmtId="0" fontId="5" fillId="0" borderId="2" applyFill="0" applyAlignment="0"/>
    <xf numFmtId="4" fontId="5" fillId="2" borderId="2">
      <alignment horizontal="right"/>
    </xf>
    <xf numFmtId="0" fontId="2" fillId="0" borderId="0" applyNumberFormat="0" applyFont="0" applyFill="0" applyBorder="0" applyAlignment="0">
      <alignment wrapText="1"/>
    </xf>
    <xf numFmtId="0" fontId="15" fillId="0" borderId="0">
      <alignment wrapText="1"/>
    </xf>
    <xf numFmtId="0" fontId="1" fillId="0" borderId="0">
      <alignment wrapText="1"/>
    </xf>
    <xf numFmtId="0" fontId="6" fillId="0" borderId="1" applyNumberFormat="0" applyFill="0">
      <alignment horizontal="center"/>
    </xf>
    <xf numFmtId="0" fontId="6" fillId="0" borderId="1" applyFill="0">
      <alignment horizontal="left"/>
    </xf>
    <xf numFmtId="4" fontId="5" fillId="20" borderId="2" applyNumberFormat="0">
      <alignment horizontal="right"/>
    </xf>
    <xf numFmtId="0" fontId="2" fillId="0" borderId="2">
      <alignment horizontal="right"/>
    </xf>
    <xf numFmtId="164" fontId="2" fillId="0" borderId="0" applyFont="0" applyFill="0" applyBorder="0" applyAlignment="0" applyProtection="0"/>
    <xf numFmtId="0" fontId="2" fillId="21" borderId="4" applyNumberFormat="0" applyFont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4" fillId="0" borderId="0" applyNumberFormat="0" applyBorder="0" applyAlignment="0">
      <protection locked="0"/>
    </xf>
    <xf numFmtId="0" fontId="18" fillId="22" borderId="5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7" borderId="5" applyNumberFormat="0" applyAlignment="0" applyProtection="0"/>
    <xf numFmtId="0" fontId="28" fillId="24" borderId="11" applyNumberFormat="0" applyAlignment="0" applyProtection="0"/>
    <xf numFmtId="3" fontId="5" fillId="2" borderId="2">
      <alignment horizontal="right"/>
    </xf>
    <xf numFmtId="3" fontId="5" fillId="0" borderId="2">
      <alignment horizontal="right"/>
    </xf>
    <xf numFmtId="0" fontId="29" fillId="22" borderId="12" applyNumberFormat="0" applyAlignment="0" applyProtection="0"/>
    <xf numFmtId="0" fontId="30" fillId="0" borderId="0" applyNumberFormat="0" applyFill="0" applyBorder="0" applyAlignment="0" applyProtection="0"/>
  </cellStyleXfs>
  <cellXfs count="24">
    <xf numFmtId="0" fontId="0" fillId="0" borderId="0" xfId="0"/>
    <xf numFmtId="49" fontId="1" fillId="0" borderId="0" xfId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1" fontId="5" fillId="0" borderId="0" xfId="0" quotePrefix="1" applyNumberFormat="1" applyFont="1" applyFill="1" applyBorder="1" applyAlignment="1" applyProtection="1">
      <alignment horizontal="right"/>
      <protection locked="0"/>
    </xf>
    <xf numFmtId="0" fontId="6" fillId="0" borderId="1" xfId="2" applyFill="1">
      <alignment horizontal="left"/>
    </xf>
    <xf numFmtId="0" fontId="6" fillId="0" borderId="1" xfId="3" quotePrefix="1" applyFill="1">
      <alignment horizontal="right"/>
    </xf>
    <xf numFmtId="0" fontId="2" fillId="0" borderId="0" xfId="4" applyFill="1" applyBorder="1">
      <alignment horizontal="left"/>
    </xf>
    <xf numFmtId="1" fontId="7" fillId="2" borderId="0" xfId="5" applyNumberFormat="1">
      <alignment horizontal="right"/>
    </xf>
    <xf numFmtId="1" fontId="2" fillId="0" borderId="0" xfId="6" applyNumberFormat="1" applyFill="1" applyBorder="1">
      <alignment horizontal="right"/>
    </xf>
    <xf numFmtId="3" fontId="5" fillId="0" borderId="2" xfId="7" applyNumberFormat="1" applyFill="1" applyAlignment="1">
      <alignment horizontal="left"/>
    </xf>
    <xf numFmtId="3" fontId="5" fillId="0" borderId="2" xfId="7" applyNumberFormat="1" applyFill="1"/>
    <xf numFmtId="0" fontId="5" fillId="0" borderId="2" xfId="7" applyFill="1"/>
    <xf numFmtId="3" fontId="5" fillId="2" borderId="2" xfId="8" applyNumberFormat="1">
      <alignment horizontal="right"/>
    </xf>
    <xf numFmtId="1" fontId="5" fillId="0" borderId="2" xfId="9" applyNumberFormat="1">
      <alignment horizontal="right"/>
    </xf>
    <xf numFmtId="0" fontId="5" fillId="0" borderId="0" xfId="10">
      <alignment horizontal="center" wrapText="1"/>
    </xf>
    <xf numFmtId="0" fontId="2" fillId="0" borderId="0" xfId="11"/>
    <xf numFmtId="0" fontId="2" fillId="0" borderId="0" xfId="0" applyFont="1" applyFill="1"/>
    <xf numFmtId="0" fontId="2" fillId="0" borderId="0" xfId="0" applyFont="1"/>
    <xf numFmtId="0" fontId="5" fillId="0" borderId="0" xfId="0" applyFont="1"/>
    <xf numFmtId="0" fontId="5" fillId="0" borderId="0" xfId="0" applyFont="1" applyFill="1" applyBorder="1"/>
  </cellXfs>
  <cellStyles count="93">
    <cellStyle name="20 % - Aksentti2" xfId="12"/>
    <cellStyle name="20 % - Aksentti3" xfId="13"/>
    <cellStyle name="20 % - Aksentti4" xfId="14"/>
    <cellStyle name="20 % - Aksentti5" xfId="15"/>
    <cellStyle name="20 % - Aksentti6" xfId="16"/>
    <cellStyle name="40 % - Aksentti1" xfId="17"/>
    <cellStyle name="40 % - Aksentti2" xfId="18"/>
    <cellStyle name="40 % - Aksentti3" xfId="19"/>
    <cellStyle name="40 % - Aksentti4" xfId="20"/>
    <cellStyle name="40 % - Aksentti5" xfId="21"/>
    <cellStyle name="40 % - Aksentti6" xfId="22"/>
    <cellStyle name="60 % - Aksentti1" xfId="23"/>
    <cellStyle name="60 % - Aksentti2" xfId="24"/>
    <cellStyle name="60 % - Aksentti3" xfId="25"/>
    <cellStyle name="60 % - Aksentti4" xfId="26"/>
    <cellStyle name="60 % - Aksentti5" xfId="27"/>
    <cellStyle name="60 % - Aksentti6" xfId="28"/>
    <cellStyle name="Aksentti1" xfId="29"/>
    <cellStyle name="Aksentti2" xfId="30"/>
    <cellStyle name="Aksentti3" xfId="31"/>
    <cellStyle name="Aksentti4" xfId="32"/>
    <cellStyle name="Aksentti5" xfId="33"/>
    <cellStyle name="Aksentti6" xfId="34"/>
    <cellStyle name="ar-blank" xfId="35"/>
    <cellStyle name="ar-bold" xfId="36"/>
    <cellStyle name="ar-bold-center" xfId="10"/>
    <cellStyle name="ar-bold-hilite" xfId="37"/>
    <cellStyle name="ar-bold-no-line" xfId="38"/>
    <cellStyle name="ar-bold-right" xfId="39"/>
    <cellStyle name="ar-brace-vertical-centered" xfId="40"/>
    <cellStyle name="ar-download" xfId="41"/>
    <cellStyle name="ar-h1" xfId="42"/>
    <cellStyle name="ar-h2" xfId="43"/>
    <cellStyle name="ar-h3" xfId="1"/>
    <cellStyle name="ar-h4" xfId="44"/>
    <cellStyle name="ar-h5" xfId="45"/>
    <cellStyle name="ar-h6" xfId="46"/>
    <cellStyle name="ar-hilight-right" xfId="47"/>
    <cellStyle name="ar-hilite" xfId="5"/>
    <cellStyle name="ar-hilite-pagebreak" xfId="48"/>
    <cellStyle name="ar-left" xfId="4"/>
    <cellStyle name="ar-left-pagebreak" xfId="49"/>
    <cellStyle name="ar-link-line" xfId="50"/>
    <cellStyle name="ar-pagebreak" xfId="51"/>
    <cellStyle name="ar-right" xfId="6"/>
    <cellStyle name="ar-right-no-border" xfId="52"/>
    <cellStyle name="ar-subtotal" xfId="53"/>
    <cellStyle name="ar-subtotal-hilite" xfId="54"/>
    <cellStyle name="ar-text" xfId="11"/>
    <cellStyle name="ar-text-pagebreak" xfId="55"/>
    <cellStyle name="ar-text-small" xfId="56"/>
    <cellStyle name="ar-th1" xfId="57"/>
    <cellStyle name="ar-thead" xfId="2"/>
    <cellStyle name="ar-thead-center" xfId="58"/>
    <cellStyle name="ar-thead-left" xfId="59"/>
    <cellStyle name="ar-thead-right" xfId="3"/>
    <cellStyle name="ar-total" xfId="7"/>
    <cellStyle name="ar-total-hilight-right" xfId="60"/>
    <cellStyle name="ar-total-hilite" xfId="8"/>
    <cellStyle name="ar-total-nobold" xfId="61"/>
    <cellStyle name="ar-total-right" xfId="9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40"/>
  <sheetViews>
    <sheetView tabSelected="1" view="pageBreakPreview" zoomScaleNormal="100" zoomScaleSheetLayoutView="100" workbookViewId="0">
      <selection sqref="A1:F1"/>
    </sheetView>
  </sheetViews>
  <sheetFormatPr defaultColWidth="9.140625" defaultRowHeight="12.75" x14ac:dyDescent="0.2"/>
  <cols>
    <col min="1" max="1" width="58.42578125" style="2" customWidth="1"/>
    <col min="2" max="2" width="3" style="2" customWidth="1"/>
    <col min="3" max="3" width="3" style="4" customWidth="1"/>
    <col min="4" max="4" width="3" style="2" customWidth="1"/>
    <col min="5" max="5" width="13.5703125" style="2" customWidth="1"/>
    <col min="6" max="6" width="13.5703125" style="5" customWidth="1"/>
    <col min="7" max="16384" width="9.140625" style="2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3"/>
    </row>
    <row r="3" spans="1:6" ht="15.75" x14ac:dyDescent="0.25">
      <c r="A3" s="1" t="s">
        <v>1</v>
      </c>
      <c r="B3" s="1"/>
      <c r="C3" s="1"/>
      <c r="D3" s="1"/>
      <c r="E3" s="1"/>
      <c r="F3" s="1"/>
    </row>
    <row r="4" spans="1:6" x14ac:dyDescent="0.2">
      <c r="A4" s="3"/>
      <c r="B4" s="6"/>
      <c r="E4" s="7"/>
      <c r="F4" s="7"/>
    </row>
    <row r="5" spans="1:6" ht="13.5" thickBot="1" x14ac:dyDescent="0.25">
      <c r="A5" s="8" t="s">
        <v>2</v>
      </c>
      <c r="B5" s="8"/>
      <c r="C5" s="8"/>
      <c r="D5" s="8"/>
      <c r="E5" s="9">
        <v>2013</v>
      </c>
      <c r="F5" s="9">
        <v>2012</v>
      </c>
    </row>
    <row r="6" spans="1:6" x14ac:dyDescent="0.2">
      <c r="A6" s="10" t="s">
        <v>3</v>
      </c>
      <c r="B6" s="10"/>
      <c r="E6" s="11">
        <v>0.36558288999999999</v>
      </c>
      <c r="F6" s="12">
        <v>0.32070826000000002</v>
      </c>
    </row>
    <row r="7" spans="1:6" x14ac:dyDescent="0.2">
      <c r="A7" s="10" t="s">
        <v>4</v>
      </c>
      <c r="B7" s="10"/>
      <c r="E7" s="11">
        <f>14.21681132+0.41160097</f>
        <v>14.62841229</v>
      </c>
      <c r="F7" s="12">
        <v>14.74478848</v>
      </c>
    </row>
    <row r="8" spans="1:6" x14ac:dyDescent="0.2">
      <c r="A8" s="13" t="s">
        <v>5</v>
      </c>
      <c r="B8" s="13"/>
      <c r="C8" s="14"/>
      <c r="D8" s="15"/>
      <c r="E8" s="16">
        <f>SUM(E6:E7)</f>
        <v>14.993995180000001</v>
      </c>
      <c r="F8" s="17">
        <f>SUM(F6:F7)</f>
        <v>15.06549674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18"/>
      <c r="B10" s="18"/>
      <c r="C10" s="18"/>
      <c r="D10" s="18"/>
      <c r="E10" s="18"/>
      <c r="F10" s="18"/>
    </row>
    <row r="11" spans="1:6" ht="15.75" x14ac:dyDescent="0.25">
      <c r="A11" s="1" t="s">
        <v>6</v>
      </c>
      <c r="B11" s="1"/>
      <c r="C11" s="1"/>
      <c r="D11" s="1"/>
      <c r="E11" s="1"/>
      <c r="F11" s="1"/>
    </row>
    <row r="12" spans="1:6" x14ac:dyDescent="0.2">
      <c r="A12" s="3"/>
      <c r="B12" s="6"/>
      <c r="E12" s="7"/>
      <c r="F12" s="7"/>
    </row>
    <row r="13" spans="1:6" ht="13.5" thickBot="1" x14ac:dyDescent="0.25">
      <c r="A13" s="8" t="s">
        <v>2</v>
      </c>
      <c r="B13" s="8"/>
      <c r="C13" s="8"/>
      <c r="D13" s="8"/>
      <c r="E13" s="9">
        <v>2013</v>
      </c>
      <c r="F13" s="9">
        <v>2012</v>
      </c>
    </row>
    <row r="14" spans="1:6" x14ac:dyDescent="0.2">
      <c r="A14" s="10" t="s">
        <v>7</v>
      </c>
      <c r="B14" s="10"/>
      <c r="E14" s="11">
        <v>-0.91467224000000003</v>
      </c>
      <c r="F14" s="12">
        <v>-1.07029434</v>
      </c>
    </row>
    <row r="15" spans="1:6" ht="12" customHeight="1" x14ac:dyDescent="0.2">
      <c r="A15" s="10" t="s">
        <v>8</v>
      </c>
      <c r="B15" s="10"/>
      <c r="E15" s="11">
        <f>-0.23693948-0.0472615-0.01438737</f>
        <v>-0.29858835</v>
      </c>
      <c r="F15" s="12">
        <f>-0.14863521-0.04364364-0.01719749</f>
        <v>-0.20947634000000001</v>
      </c>
    </row>
    <row r="16" spans="1:6" x14ac:dyDescent="0.2">
      <c r="A16" s="10" t="s">
        <v>4</v>
      </c>
      <c r="B16" s="10"/>
      <c r="E16" s="11">
        <f>-11.51673304-E14-E15</f>
        <v>-10.303472450000001</v>
      </c>
      <c r="F16" s="12">
        <f>-12.84056678-F15-F14</f>
        <v>-11.560796099999999</v>
      </c>
    </row>
    <row r="17" spans="1:6" x14ac:dyDescent="0.2">
      <c r="A17" s="13" t="s">
        <v>5</v>
      </c>
      <c r="B17" s="13"/>
      <c r="C17" s="14"/>
      <c r="D17" s="15"/>
      <c r="E17" s="16">
        <f>SUM(E14:E16)</f>
        <v>-11.516733040000002</v>
      </c>
      <c r="F17" s="17">
        <f>SUM(F14:F16)</f>
        <v>-12.84056678</v>
      </c>
    </row>
    <row r="18" spans="1:6" x14ac:dyDescent="0.2">
      <c r="A18"/>
      <c r="B18"/>
      <c r="C18"/>
      <c r="D18"/>
      <c r="E18"/>
      <c r="F18"/>
    </row>
    <row r="19" spans="1:6" x14ac:dyDescent="0.2">
      <c r="A19" s="19" t="s">
        <v>9</v>
      </c>
      <c r="B19" s="19"/>
      <c r="C19" s="19"/>
      <c r="D19" s="19"/>
      <c r="E19" s="19"/>
      <c r="F19" s="19"/>
    </row>
    <row r="20" spans="1:6" x14ac:dyDescent="0.2">
      <c r="A20" s="18"/>
      <c r="B20" s="18"/>
      <c r="C20" s="18"/>
      <c r="D20" s="18"/>
      <c r="E20" s="18"/>
      <c r="F20" s="18"/>
    </row>
    <row r="21" spans="1:6" ht="15.75" x14ac:dyDescent="0.25">
      <c r="A21" s="1" t="s">
        <v>10</v>
      </c>
      <c r="B21" s="1"/>
      <c r="C21" s="1"/>
      <c r="D21" s="1"/>
      <c r="E21" s="1"/>
      <c r="F21" s="1"/>
    </row>
    <row r="22" spans="1:6" x14ac:dyDescent="0.2">
      <c r="A22" s="3"/>
      <c r="B22" s="6"/>
      <c r="C22" s="20"/>
      <c r="D22" s="20"/>
      <c r="E22" s="7"/>
      <c r="F22" s="7"/>
    </row>
    <row r="23" spans="1:6" ht="13.5" thickBot="1" x14ac:dyDescent="0.25">
      <c r="A23" s="8" t="s">
        <v>2</v>
      </c>
      <c r="B23" s="8"/>
      <c r="C23" s="8"/>
      <c r="D23" s="8"/>
      <c r="E23" s="9">
        <v>2013</v>
      </c>
      <c r="F23" s="9">
        <v>2012</v>
      </c>
    </row>
    <row r="24" spans="1:6" x14ac:dyDescent="0.2">
      <c r="A24" s="10" t="s">
        <v>11</v>
      </c>
      <c r="B24" s="10"/>
      <c r="C24" s="21"/>
      <c r="D24" s="21"/>
      <c r="E24" s="11"/>
      <c r="F24" s="12"/>
    </row>
    <row r="25" spans="1:6" x14ac:dyDescent="0.2">
      <c r="A25" s="10" t="s">
        <v>12</v>
      </c>
      <c r="B25" s="10"/>
      <c r="C25" s="22"/>
      <c r="D25" s="22"/>
      <c r="E25" s="11">
        <v>-0.15808800000000001</v>
      </c>
      <c r="F25" s="12">
        <v>-0.1428768</v>
      </c>
    </row>
    <row r="26" spans="1:6" s="23" customFormat="1" x14ac:dyDescent="0.2">
      <c r="A26" s="10" t="s">
        <v>13</v>
      </c>
      <c r="B26" s="10"/>
      <c r="C26" s="22"/>
      <c r="D26" s="22"/>
      <c r="E26" s="11">
        <v>-4.6897000000000001E-2</v>
      </c>
      <c r="F26" s="12">
        <v>-5.8929299999999997E-2</v>
      </c>
    </row>
    <row r="27" spans="1:6" x14ac:dyDescent="0.2">
      <c r="A27" s="13" t="s">
        <v>5</v>
      </c>
      <c r="B27" s="13"/>
      <c r="C27" s="14"/>
      <c r="D27" s="15"/>
      <c r="E27" s="16">
        <f>SUM(E25:E26)</f>
        <v>-0.204985</v>
      </c>
      <c r="F27" s="17">
        <f>SUM(F25:F26)</f>
        <v>-0.20180609999999999</v>
      </c>
    </row>
    <row r="28" spans="1:6" x14ac:dyDescent="0.2">
      <c r="A28"/>
      <c r="B28"/>
      <c r="C28"/>
      <c r="D28"/>
      <c r="E28"/>
      <c r="F28"/>
    </row>
    <row r="29" spans="1:6" x14ac:dyDescent="0.2">
      <c r="A29"/>
      <c r="B29"/>
      <c r="C29"/>
      <c r="D29"/>
      <c r="E29"/>
      <c r="F29"/>
    </row>
    <row r="30" spans="1:6" ht="15.75" x14ac:dyDescent="0.25">
      <c r="A30" s="1" t="s">
        <v>14</v>
      </c>
      <c r="B30" s="1"/>
      <c r="C30" s="1"/>
      <c r="D30" s="1"/>
      <c r="E30" s="1"/>
      <c r="F30" s="1"/>
    </row>
    <row r="31" spans="1:6" x14ac:dyDescent="0.2">
      <c r="A31" s="3"/>
      <c r="B31" s="6"/>
      <c r="E31" s="7"/>
      <c r="F31" s="7"/>
    </row>
    <row r="32" spans="1:6" ht="13.5" thickBot="1" x14ac:dyDescent="0.25">
      <c r="A32" s="8" t="s">
        <v>2</v>
      </c>
      <c r="B32" s="8"/>
      <c r="C32" s="8"/>
      <c r="D32" s="8"/>
      <c r="E32" s="9">
        <v>2013</v>
      </c>
      <c r="F32" s="9">
        <v>2012</v>
      </c>
    </row>
    <row r="33" spans="1:6" x14ac:dyDescent="0.2">
      <c r="A33" s="10" t="s">
        <v>15</v>
      </c>
      <c r="B33" s="10"/>
      <c r="C33" s="21"/>
      <c r="D33" s="21"/>
      <c r="E33" s="11">
        <v>878.48459774000003</v>
      </c>
      <c r="F33" s="12">
        <v>772.73087769000006</v>
      </c>
    </row>
    <row r="34" spans="1:6" x14ac:dyDescent="0.2">
      <c r="A34" s="10" t="s">
        <v>16</v>
      </c>
      <c r="B34" s="10"/>
      <c r="C34" s="21"/>
      <c r="D34" s="21"/>
      <c r="E34" s="11">
        <f>16.28976594+44.98040721</f>
        <v>61.270173150000005</v>
      </c>
      <c r="F34" s="12">
        <f>21.16828363+48.00281275</f>
        <v>69.171096379999994</v>
      </c>
    </row>
    <row r="35" spans="1:6" x14ac:dyDescent="0.2">
      <c r="A35" s="10" t="s">
        <v>17</v>
      </c>
      <c r="B35" s="10"/>
      <c r="C35" s="21"/>
      <c r="D35" s="21"/>
      <c r="E35" s="11">
        <f>-94.99730779-1.82485839</f>
        <v>-96.822166179999996</v>
      </c>
      <c r="F35" s="12">
        <f>-124.10786979-0.00004751</f>
        <v>-124.1079173</v>
      </c>
    </row>
    <row r="36" spans="1:6" x14ac:dyDescent="0.2">
      <c r="A36" s="10" t="s">
        <v>18</v>
      </c>
      <c r="B36" s="10"/>
      <c r="C36" s="21"/>
      <c r="D36" s="21"/>
      <c r="E36" s="11">
        <v>6.1457034899999998</v>
      </c>
      <c r="F36" s="12">
        <v>3.2732085199999998</v>
      </c>
    </row>
    <row r="37" spans="1:6" x14ac:dyDescent="0.2">
      <c r="A37" s="10" t="s">
        <v>19</v>
      </c>
      <c r="B37" s="10"/>
      <c r="C37" s="21"/>
      <c r="D37" s="21"/>
      <c r="E37" s="11">
        <v>-0.36251725000000001</v>
      </c>
      <c r="F37" s="12">
        <v>-0.92781290000000005</v>
      </c>
    </row>
    <row r="38" spans="1:6" x14ac:dyDescent="0.2">
      <c r="A38" s="10" t="s">
        <v>20</v>
      </c>
      <c r="B38" s="10"/>
      <c r="C38" s="21"/>
      <c r="D38" s="21"/>
      <c r="E38" s="11">
        <v>19.837049969999999</v>
      </c>
      <c r="F38" s="12">
        <v>5.6096495500000003</v>
      </c>
    </row>
    <row r="39" spans="1:6" x14ac:dyDescent="0.2">
      <c r="A39" s="10" t="s">
        <v>4</v>
      </c>
      <c r="B39" s="10"/>
      <c r="C39" s="21"/>
      <c r="D39" s="21"/>
      <c r="E39" s="11">
        <f>-14.6619343-1.03872791-0.44299363</f>
        <v>-16.143655840000001</v>
      </c>
      <c r="F39" s="12">
        <f>27.21941192+1.00558933-0.90626224</f>
        <v>27.318739009999998</v>
      </c>
    </row>
    <row r="40" spans="1:6" x14ac:dyDescent="0.2">
      <c r="A40" s="13" t="s">
        <v>5</v>
      </c>
      <c r="B40" s="13"/>
      <c r="C40" s="14"/>
      <c r="D40" s="15"/>
      <c r="E40" s="16">
        <f>SUM(E33:E39)</f>
        <v>852.40918508000004</v>
      </c>
      <c r="F40" s="17">
        <f>SUM(F33:F39)</f>
        <v>753.06784094999989</v>
      </c>
    </row>
  </sheetData>
  <mergeCells count="6">
    <mergeCell ref="A1:F1"/>
    <mergeCell ref="A3:F3"/>
    <mergeCell ref="A11:F11"/>
    <mergeCell ref="A19:F19"/>
    <mergeCell ref="A21:F21"/>
    <mergeCell ref="A30:F30"/>
  </mergeCells>
  <pageMargins left="0.74803149606299213" right="0.74803149606299213" top="0.98425196850393704" bottom="0.98425196850393704" header="0.51181102362204722" footer="0.51181102362204722"/>
  <pageSetup paperSize="9" scale="84" firstPageNumber="139" orientation="portrait" useFirstPageNumber="1" r:id="rId1"/>
  <headerFooter alignWithMargins="0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Sampo Notes 1-4</vt:lpstr>
      <vt:lpstr>'Sampo Notes 1-4'!Print_Area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2014-03-03T17:21:42Z</dcterms:created>
  <dcterms:modified xsi:type="dcterms:W3CDTF">2014-03-03T17:21:43Z</dcterms:modified>
</cp:coreProperties>
</file>