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Note 25" sheetId="1" r:id="rId1"/>
  </sheets>
  <calcPr calcId="145621"/>
</workbook>
</file>

<file path=xl/calcChain.xml><?xml version="1.0" encoding="utf-8"?>
<calcChain xmlns="http://schemas.openxmlformats.org/spreadsheetml/2006/main">
  <c r="F46" i="1" l="1"/>
  <c r="E46" i="1"/>
  <c r="F45" i="1"/>
  <c r="F47" i="1" s="1"/>
  <c r="E45" i="1"/>
  <c r="E47" i="1" s="1"/>
  <c r="F37" i="1"/>
  <c r="E37" i="1"/>
  <c r="F32" i="1"/>
  <c r="E32" i="1"/>
  <c r="E38" i="1" s="1"/>
  <c r="F31" i="1"/>
  <c r="F38" i="1" s="1"/>
  <c r="E23" i="1"/>
  <c r="E26" i="1" s="1"/>
  <c r="F13" i="1"/>
  <c r="F54" i="1" s="1"/>
  <c r="E13" i="1"/>
  <c r="E54" i="1" s="1"/>
  <c r="E7" i="1"/>
</calcChain>
</file>

<file path=xl/sharedStrings.xml><?xml version="1.0" encoding="utf-8"?>
<sst xmlns="http://schemas.openxmlformats.org/spreadsheetml/2006/main" count="40" uniqueCount="30">
  <si>
    <t>25 Other assets</t>
  </si>
  <si>
    <t>P&amp;C insurance</t>
  </si>
  <si>
    <t>EURm</t>
  </si>
  <si>
    <t>Interests</t>
  </si>
  <si>
    <t>Assets arising from direct insurance operations</t>
  </si>
  <si>
    <t>Assets arising from reinsurance operations</t>
  </si>
  <si>
    <t>Settlement receivables</t>
  </si>
  <si>
    <r>
      <t>Deferred acquisition costs</t>
    </r>
    <r>
      <rPr>
        <sz val="10"/>
        <rFont val="Calibri"/>
        <family val="2"/>
      </rPr>
      <t> </t>
    </r>
    <r>
      <rPr>
        <vertAlign val="superscript"/>
        <sz val="10"/>
        <rFont val="Arial"/>
        <family val="2"/>
      </rPr>
      <t>1)</t>
    </r>
  </si>
  <si>
    <t>Assets related to Patient Insurance Pool</t>
  </si>
  <si>
    <t>Other</t>
  </si>
  <si>
    <t>P&amp;C insurance, total</t>
  </si>
  <si>
    <t>Other assets include non-current assets EURm 71 (57).</t>
  </si>
  <si>
    <t>Item Other comprise rental deposits, salary and travel advancements and assets held for resale.</t>
  </si>
  <si>
    <t xml:space="preserve">1) See table Change in deferred acquisition costs in the period </t>
  </si>
  <si>
    <t xml:space="preserve">Change in deferred acquisition costs in the period </t>
  </si>
  <si>
    <t>At 1 Jan.</t>
  </si>
  <si>
    <t>Net change in the period</t>
  </si>
  <si>
    <t>Exchange differences</t>
  </si>
  <si>
    <t>At 31 Dec.</t>
  </si>
  <si>
    <t>Life insurance</t>
  </si>
  <si>
    <t>Receivables from policyholders</t>
  </si>
  <si>
    <t>Taxes</t>
  </si>
  <si>
    <t>Assets pledged for trading in derivatives</t>
  </si>
  <si>
    <t>Life insurance, total</t>
  </si>
  <si>
    <t>Item Other comprise e.g. pensions paid in advance and receivables from co-operation companies.</t>
  </si>
  <si>
    <t>Holding</t>
  </si>
  <si>
    <t>Holding, total</t>
  </si>
  <si>
    <t>Item Other includes e.g. asset management fee receivables.</t>
  </si>
  <si>
    <t>Elimination items between segments</t>
  </si>
  <si>
    <t>Group,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</si>
</sst>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0.000000"/>
    <numFmt numFmtId="166" formatCode="_-* #,##0.00\ _E_U_R_-;\-* #,##0.00\ _E_U_R_-;_-* &quot;-&quot;??\ _E_U_R_-;_-@_-"/>
  </numFmts>
  <fonts count="35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49" fontId="1" fillId="0" borderId="0" applyAlignment="0"/>
    <xf numFmtId="0" fontId="5" fillId="0" borderId="0">
      <alignment wrapText="1"/>
    </xf>
    <xf numFmtId="0" fontId="6" fillId="0" borderId="1" applyFill="0">
      <alignment horizontal="left"/>
    </xf>
    <xf numFmtId="0" fontId="6" fillId="0" borderId="1" applyFill="0">
      <alignment horizontal="right"/>
    </xf>
    <xf numFmtId="0" fontId="4" fillId="0" borderId="0" applyFill="0" applyBorder="0">
      <alignment horizontal="left"/>
    </xf>
    <xf numFmtId="49" fontId="7" fillId="2" borderId="0">
      <alignment horizontal="right"/>
    </xf>
    <xf numFmtId="49" fontId="4" fillId="0" borderId="0" applyFill="0" applyBorder="0">
      <alignment horizontal="right"/>
    </xf>
    <xf numFmtId="0" fontId="3" fillId="0" borderId="2" applyNumberFormat="0" applyFill="0" applyAlignment="0"/>
    <xf numFmtId="49" fontId="3" fillId="2" borderId="2">
      <alignment horizontal="right"/>
    </xf>
    <xf numFmtId="3" fontId="3" fillId="0" borderId="2" applyNumberFormat="0">
      <alignment horizontal="right"/>
    </xf>
    <xf numFmtId="0" fontId="4" fillId="0" borderId="0"/>
    <xf numFmtId="0" fontId="11" fillId="0" borderId="0">
      <alignment wrapText="1"/>
    </xf>
    <xf numFmtId="49" fontId="3" fillId="0" borderId="0">
      <alignment horizontal="left"/>
    </xf>
    <xf numFmtId="0" fontId="3" fillId="0" borderId="0">
      <alignment wrapText="1"/>
    </xf>
    <xf numFmtId="0" fontId="3" fillId="0" borderId="0" applyNumberFormat="0" applyFont="0" applyFill="0" applyBorder="0" applyAlignment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3" fillId="0" borderId="0">
      <alignment horizontal="center" wrapText="1"/>
    </xf>
    <xf numFmtId="49" fontId="3" fillId="2" borderId="0">
      <alignment horizontal="right"/>
    </xf>
    <xf numFmtId="0" fontId="3" fillId="0" borderId="0" applyAlignment="0">
      <alignment wrapText="1"/>
    </xf>
    <xf numFmtId="0" fontId="3" fillId="0" borderId="0" applyNumberFormat="0">
      <alignment horizontal="right" wrapText="1"/>
    </xf>
    <xf numFmtId="49" fontId="15" fillId="0" borderId="3" applyBorder="0">
      <alignment horizontal="right" vertical="center"/>
    </xf>
    <xf numFmtId="0" fontId="3" fillId="0" borderId="0"/>
    <xf numFmtId="0" fontId="16" fillId="0" borderId="0" applyNumberFormat="0" applyAlignment="0"/>
    <xf numFmtId="0" fontId="17" fillId="0" borderId="0" applyAlignment="0"/>
    <xf numFmtId="0" fontId="3" fillId="0" borderId="0" applyFont="0">
      <alignment wrapText="1"/>
    </xf>
    <xf numFmtId="0" fontId="7" fillId="20" borderId="0" applyNumberFormat="0">
      <alignment horizontal="right"/>
    </xf>
    <xf numFmtId="3" fontId="7" fillId="2" borderId="0">
      <alignment horizontal="right"/>
    </xf>
    <xf numFmtId="0" fontId="4" fillId="0" borderId="0" applyNumberFormat="0" applyFont="0" applyFill="0" applyBorder="0" applyAlignment="0">
      <alignment horizontal="left"/>
    </xf>
    <xf numFmtId="0" fontId="18" fillId="0" borderId="2">
      <alignment horizontal="right"/>
    </xf>
    <xf numFmtId="49" fontId="4" fillId="0" borderId="0">
      <alignment horizontal="right"/>
    </xf>
    <xf numFmtId="0" fontId="3" fillId="0" borderId="2" applyFill="0" applyAlignment="0"/>
    <xf numFmtId="4" fontId="3" fillId="2" borderId="2">
      <alignment horizontal="right"/>
    </xf>
    <xf numFmtId="0" fontId="4" fillId="0" borderId="0" applyNumberFormat="0" applyFont="0" applyFill="0" applyBorder="0" applyAlignment="0">
      <alignment wrapText="1"/>
    </xf>
    <xf numFmtId="0" fontId="1" fillId="0" borderId="0">
      <alignment wrapText="1"/>
    </xf>
    <xf numFmtId="0" fontId="6" fillId="0" borderId="1" applyNumberFormat="0" applyFill="0">
      <alignment horizontal="center"/>
    </xf>
    <xf numFmtId="0" fontId="6" fillId="0" borderId="1" applyFill="0">
      <alignment horizontal="left"/>
    </xf>
    <xf numFmtId="4" fontId="3" fillId="20" borderId="2" applyNumberFormat="0">
      <alignment horizontal="right"/>
    </xf>
    <xf numFmtId="0" fontId="4" fillId="0" borderId="2">
      <alignment horizontal="right"/>
    </xf>
    <xf numFmtId="166" fontId="4" fillId="0" borderId="0" applyFont="0" applyFill="0" applyBorder="0" applyAlignment="0" applyProtection="0"/>
    <xf numFmtId="0" fontId="4" fillId="21" borderId="4" applyNumberFormat="0" applyFont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Border="0" applyAlignment="0">
      <protection locked="0"/>
    </xf>
    <xf numFmtId="0" fontId="22" fillId="22" borderId="5" applyNumberFormat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7" borderId="5" applyNumberFormat="0" applyAlignment="0" applyProtection="0"/>
    <xf numFmtId="0" fontId="32" fillId="24" borderId="11" applyNumberFormat="0" applyAlignment="0" applyProtection="0"/>
    <xf numFmtId="3" fontId="3" fillId="2" borderId="2">
      <alignment horizontal="right"/>
    </xf>
    <xf numFmtId="3" fontId="3" fillId="0" borderId="2">
      <alignment horizontal="right"/>
    </xf>
    <xf numFmtId="0" fontId="33" fillId="22" borderId="12" applyNumberFormat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3">
      <alignment horizontal="left"/>
    </xf>
    <xf numFmtId="0" fontId="6" fillId="0" borderId="1" xfId="4" quotePrefix="1" applyFill="1">
      <alignment horizontal="right"/>
    </xf>
    <xf numFmtId="0" fontId="4" fillId="0" borderId="0" xfId="5" applyAlignment="1">
      <alignment horizontal="left" indent="3"/>
    </xf>
    <xf numFmtId="3" fontId="7" fillId="2" borderId="0" xfId="6" applyNumberFormat="1">
      <alignment horizontal="right"/>
    </xf>
    <xf numFmtId="3" fontId="4" fillId="0" borderId="0" xfId="7" applyNumberFormat="1" applyFill="1">
      <alignment horizontal="right"/>
    </xf>
    <xf numFmtId="0" fontId="4" fillId="0" borderId="0" xfId="5" applyBorder="1" applyAlignment="1">
      <alignment horizontal="left" indent="3"/>
    </xf>
    <xf numFmtId="0" fontId="4" fillId="0" borderId="0" xfId="5" applyFill="1" applyBorder="1" applyAlignment="1">
      <alignment horizontal="left" indent="3"/>
    </xf>
    <xf numFmtId="3" fontId="7" fillId="2" borderId="0" xfId="6" quotePrefix="1" applyNumberFormat="1">
      <alignment horizontal="right"/>
    </xf>
    <xf numFmtId="3" fontId="4" fillId="0" borderId="0" xfId="7" quotePrefix="1" applyNumberFormat="1" applyFill="1">
      <alignment horizontal="right"/>
    </xf>
    <xf numFmtId="0" fontId="4" fillId="0" borderId="0" xfId="5" applyFill="1" applyAlignment="1">
      <alignment horizontal="left" indent="3"/>
    </xf>
    <xf numFmtId="3" fontId="4" fillId="0" borderId="0" xfId="7" applyNumberFormat="1" applyFill="1" applyBorder="1">
      <alignment horizontal="right"/>
    </xf>
    <xf numFmtId="0" fontId="3" fillId="0" borderId="2" xfId="8"/>
    <xf numFmtId="3" fontId="3" fillId="2" borderId="2" xfId="9" applyNumberFormat="1">
      <alignment horizontal="right"/>
    </xf>
    <xf numFmtId="3" fontId="3" fillId="0" borderId="2" xfId="10" applyNumberFormat="1">
      <alignment horizontal="right"/>
    </xf>
    <xf numFmtId="0" fontId="10" fillId="0" borderId="0" xfId="0" applyFont="1" applyFill="1"/>
    <xf numFmtId="0" fontId="11" fillId="0" borderId="0" xfId="12" quotePrefix="1">
      <alignment wrapText="1"/>
    </xf>
    <xf numFmtId="0" fontId="12" fillId="0" borderId="0" xfId="12" quotePrefix="1" applyFont="1">
      <alignment wrapText="1"/>
    </xf>
    <xf numFmtId="0" fontId="3" fillId="0" borderId="0" xfId="14" applyAlignment="1">
      <alignment horizontal="left" wrapText="1" indent="3"/>
    </xf>
    <xf numFmtId="0" fontId="3" fillId="0" borderId="2" xfId="8" applyAlignment="1">
      <alignment horizontal="left" indent="3"/>
    </xf>
    <xf numFmtId="3" fontId="3" fillId="0" borderId="0" xfId="0" applyNumberFormat="1" applyFont="1"/>
    <xf numFmtId="0" fontId="0" fillId="0" borderId="0" xfId="15" applyFont="1"/>
    <xf numFmtId="0" fontId="0" fillId="0" borderId="0" xfId="0" applyBorder="1"/>
    <xf numFmtId="0" fontId="3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/>
    <xf numFmtId="0" fontId="4" fillId="0" borderId="0" xfId="5">
      <alignment horizontal="left"/>
    </xf>
    <xf numFmtId="0" fontId="6" fillId="0" borderId="1" xfId="4">
      <alignment horizontal="right"/>
    </xf>
    <xf numFmtId="0" fontId="5" fillId="0" borderId="0" xfId="2">
      <alignment wrapText="1"/>
    </xf>
    <xf numFmtId="0" fontId="4" fillId="0" borderId="0" xfId="11"/>
    <xf numFmtId="49" fontId="1" fillId="0" borderId="0" xfId="1" applyAlignment="1"/>
    <xf numFmtId="0" fontId="11" fillId="0" borderId="0" xfId="12" quotePrefix="1">
      <alignment wrapText="1"/>
    </xf>
    <xf numFmtId="49" fontId="3" fillId="0" borderId="0" xfId="13" quotePrefix="1">
      <alignment horizontal="left"/>
    </xf>
  </cellXfs>
  <cellStyles count="93"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ar-blank" xfId="39"/>
    <cellStyle name="ar-bold" xfId="14"/>
    <cellStyle name="ar-bold-center" xfId="40"/>
    <cellStyle name="ar-bold-hilite" xfId="41"/>
    <cellStyle name="ar-bold-no-line" xfId="42"/>
    <cellStyle name="ar-bold-right" xfId="43"/>
    <cellStyle name="ar-brace-vertical-centered" xfId="44"/>
    <cellStyle name="ar-download" xfId="45"/>
    <cellStyle name="ar-h1" xfId="46"/>
    <cellStyle name="ar-h2" xfId="47"/>
    <cellStyle name="ar-h3" xfId="1"/>
    <cellStyle name="ar-h4" xfId="2"/>
    <cellStyle name="ar-h5" xfId="13"/>
    <cellStyle name="ar-h6" xfId="48"/>
    <cellStyle name="ar-hilight-right" xfId="49"/>
    <cellStyle name="ar-hilite" xfId="6"/>
    <cellStyle name="ar-hilite-pagebreak" xfId="50"/>
    <cellStyle name="ar-left" xfId="5"/>
    <cellStyle name="ar-left-pagebreak" xfId="51"/>
    <cellStyle name="ar-link-line" xfId="52"/>
    <cellStyle name="ar-pagebreak" xfId="15"/>
    <cellStyle name="ar-right" xfId="7"/>
    <cellStyle name="ar-right-no-border" xfId="53"/>
    <cellStyle name="ar-subtotal" xfId="54"/>
    <cellStyle name="ar-subtotal-hilite" xfId="55"/>
    <cellStyle name="ar-text" xfId="11"/>
    <cellStyle name="ar-text-pagebreak" xfId="56"/>
    <cellStyle name="ar-text-small" xfId="12"/>
    <cellStyle name="ar-th1" xfId="57"/>
    <cellStyle name="ar-thead" xfId="3"/>
    <cellStyle name="ar-thead-center" xfId="58"/>
    <cellStyle name="ar-thead-left" xfId="59"/>
    <cellStyle name="ar-thead-right" xfId="4"/>
    <cellStyle name="ar-total" xfId="8"/>
    <cellStyle name="ar-total-hilight-right" xfId="60"/>
    <cellStyle name="ar-total-hilite" xfId="9"/>
    <cellStyle name="ar-total-nobold" xfId="61"/>
    <cellStyle name="ar-total-right" xfId="10"/>
    <cellStyle name="Comma 2" xfId="62"/>
    <cellStyle name="Huomautus" xfId="63"/>
    <cellStyle name="Huono" xfId="64"/>
    <cellStyle name="Hyvä" xfId="65"/>
    <cellStyle name="Inmatning" xfId="66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F54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33" t="s">
        <v>0</v>
      </c>
      <c r="B1" s="33"/>
      <c r="C1" s="33"/>
      <c r="D1" s="33"/>
      <c r="E1" s="33"/>
      <c r="F1" s="33"/>
    </row>
    <row r="2" spans="1:6" x14ac:dyDescent="0.2">
      <c r="A2" s="1"/>
      <c r="B2" s="2"/>
      <c r="C2" s="2"/>
      <c r="D2" s="2"/>
      <c r="E2" s="3"/>
      <c r="F2" s="3"/>
    </row>
    <row r="3" spans="1:6" ht="15" x14ac:dyDescent="0.25">
      <c r="A3" s="31" t="s">
        <v>1</v>
      </c>
      <c r="B3" s="31"/>
      <c r="C3" s="31"/>
      <c r="D3" s="31"/>
      <c r="E3" s="31"/>
      <c r="F3" s="31"/>
    </row>
    <row r="4" spans="1:6" x14ac:dyDescent="0.2">
      <c r="A4" s="1"/>
      <c r="B4" s="1"/>
      <c r="C4" s="1"/>
      <c r="D4" s="1"/>
      <c r="E4" s="1"/>
      <c r="F4" s="1"/>
    </row>
    <row r="5" spans="1:6" ht="13.5" thickBot="1" x14ac:dyDescent="0.25">
      <c r="A5" s="4" t="s">
        <v>2</v>
      </c>
      <c r="B5" s="4"/>
      <c r="C5" s="4"/>
      <c r="D5" s="4"/>
      <c r="E5" s="5">
        <v>2013</v>
      </c>
      <c r="F5" s="5">
        <v>2012</v>
      </c>
    </row>
    <row r="6" spans="1:6" x14ac:dyDescent="0.2">
      <c r="A6" s="6" t="s">
        <v>3</v>
      </c>
      <c r="B6" s="3"/>
      <c r="C6" s="3"/>
      <c r="D6" s="3"/>
      <c r="E6" s="7">
        <v>101.59692733999999</v>
      </c>
      <c r="F6" s="8">
        <v>126.48795164297366</v>
      </c>
    </row>
    <row r="7" spans="1:6" x14ac:dyDescent="0.2">
      <c r="A7" s="9" t="s">
        <v>4</v>
      </c>
      <c r="E7" s="7">
        <f>1116.55480884+2.5378353</f>
        <v>1119.0926441400002</v>
      </c>
      <c r="F7" s="8">
        <v>1098.1697155674667</v>
      </c>
    </row>
    <row r="8" spans="1:6" x14ac:dyDescent="0.2">
      <c r="A8" s="9" t="s">
        <v>5</v>
      </c>
      <c r="E8" s="7">
        <v>44.886062350000003</v>
      </c>
      <c r="F8" s="8">
        <v>79.275983453740395</v>
      </c>
    </row>
    <row r="9" spans="1:6" x14ac:dyDescent="0.2">
      <c r="A9" s="10" t="s">
        <v>6</v>
      </c>
      <c r="E9" s="11">
        <v>2.5378353300000001</v>
      </c>
      <c r="F9" s="12">
        <v>3.4253238172920062</v>
      </c>
    </row>
    <row r="10" spans="1:6" ht="14.25" x14ac:dyDescent="0.2">
      <c r="A10" s="6" t="s">
        <v>7</v>
      </c>
      <c r="E10" s="7">
        <v>159.11996941000001</v>
      </c>
      <c r="F10" s="8">
        <v>171.61193486366815</v>
      </c>
    </row>
    <row r="11" spans="1:6" x14ac:dyDescent="0.2">
      <c r="A11" s="13" t="s">
        <v>8</v>
      </c>
      <c r="E11" s="7">
        <v>69.35199999999999</v>
      </c>
      <c r="F11" s="8">
        <v>55.691000000000003</v>
      </c>
    </row>
    <row r="12" spans="1:6" x14ac:dyDescent="0.2">
      <c r="A12" s="9" t="s">
        <v>9</v>
      </c>
      <c r="E12" s="7">
        <v>62.24656671270327</v>
      </c>
      <c r="F12" s="14">
        <v>57.216331584712179</v>
      </c>
    </row>
    <row r="13" spans="1:6" x14ac:dyDescent="0.2">
      <c r="A13" s="15" t="s">
        <v>10</v>
      </c>
      <c r="B13" s="15"/>
      <c r="C13" s="15"/>
      <c r="D13" s="15"/>
      <c r="E13" s="16">
        <f>SUM(E6:E12)</f>
        <v>1558.8320052827037</v>
      </c>
      <c r="F13" s="17">
        <f>SUM(F6:F12)</f>
        <v>1591.8782409298533</v>
      </c>
    </row>
    <row r="15" spans="1:6" x14ac:dyDescent="0.2">
      <c r="A15" s="32" t="s">
        <v>11</v>
      </c>
      <c r="B15" s="32"/>
      <c r="C15" s="32"/>
      <c r="D15" s="32"/>
      <c r="E15" s="32"/>
      <c r="F15" s="32"/>
    </row>
    <row r="16" spans="1:6" x14ac:dyDescent="0.2">
      <c r="A16" s="32" t="s">
        <v>12</v>
      </c>
      <c r="B16" s="32"/>
      <c r="C16" s="32"/>
      <c r="D16" s="32"/>
      <c r="E16" s="32"/>
      <c r="F16" s="32"/>
    </row>
    <row r="17" spans="1:6" x14ac:dyDescent="0.2">
      <c r="A17" s="18"/>
      <c r="E17" s="2"/>
    </row>
    <row r="18" spans="1:6" x14ac:dyDescent="0.2">
      <c r="A18" s="34" t="s">
        <v>13</v>
      </c>
      <c r="B18" s="34"/>
      <c r="C18" s="34"/>
      <c r="D18" s="34"/>
      <c r="E18" s="34"/>
      <c r="F18" s="34"/>
    </row>
    <row r="19" spans="1:6" x14ac:dyDescent="0.2">
      <c r="A19" s="19"/>
      <c r="B19" s="19"/>
      <c r="C19" s="19"/>
      <c r="D19" s="19"/>
      <c r="E19" s="19"/>
      <c r="F19" s="19"/>
    </row>
    <row r="20" spans="1:6" x14ac:dyDescent="0.2">
      <c r="A20" s="35" t="s">
        <v>14</v>
      </c>
      <c r="B20" s="35"/>
      <c r="C20" s="35"/>
      <c r="D20" s="35"/>
      <c r="E20" s="35"/>
      <c r="F20" s="35"/>
    </row>
    <row r="21" spans="1:6" x14ac:dyDescent="0.2">
      <c r="A21" s="20"/>
      <c r="E21" s="2"/>
    </row>
    <row r="22" spans="1:6" ht="13.5" thickBot="1" x14ac:dyDescent="0.25">
      <c r="A22" s="4" t="s">
        <v>2</v>
      </c>
      <c r="B22" s="4"/>
      <c r="C22" s="4"/>
      <c r="D22" s="4"/>
      <c r="E22" s="5">
        <v>2013</v>
      </c>
      <c r="F22" s="5">
        <v>2012</v>
      </c>
    </row>
    <row r="23" spans="1:6" x14ac:dyDescent="0.2">
      <c r="A23" s="21" t="s">
        <v>15</v>
      </c>
      <c r="E23" s="11">
        <f>F26</f>
        <v>171.61231317585626</v>
      </c>
      <c r="F23" s="8">
        <v>156.54409583690585</v>
      </c>
    </row>
    <row r="24" spans="1:6" x14ac:dyDescent="0.2">
      <c r="A24" s="9" t="s">
        <v>16</v>
      </c>
      <c r="E24" s="7">
        <v>-2.9580915836434665</v>
      </c>
      <c r="F24" s="8">
        <v>10.100873161764707</v>
      </c>
    </row>
    <row r="25" spans="1:6" x14ac:dyDescent="0.2">
      <c r="A25" s="9" t="s">
        <v>17</v>
      </c>
      <c r="E25" s="7">
        <v>-9.5338860731065331</v>
      </c>
      <c r="F25" s="8">
        <v>4.9673441771857174</v>
      </c>
    </row>
    <row r="26" spans="1:6" x14ac:dyDescent="0.2">
      <c r="A26" s="22" t="s">
        <v>18</v>
      </c>
      <c r="B26" s="15"/>
      <c r="C26" s="15"/>
      <c r="D26" s="15"/>
      <c r="E26" s="16">
        <f>SUM(E23:E25)</f>
        <v>159.12033551910625</v>
      </c>
      <c r="F26" s="17">
        <v>171.61231317585626</v>
      </c>
    </row>
    <row r="27" spans="1:6" x14ac:dyDescent="0.2">
      <c r="A27" s="1"/>
      <c r="E27" s="23"/>
      <c r="F27" s="24"/>
    </row>
    <row r="28" spans="1:6" ht="15" x14ac:dyDescent="0.25">
      <c r="A28" s="31" t="s">
        <v>19</v>
      </c>
      <c r="B28" s="31"/>
      <c r="C28" s="31"/>
      <c r="D28" s="31"/>
      <c r="E28" s="31"/>
      <c r="F28" s="31"/>
    </row>
    <row r="29" spans="1:6" x14ac:dyDescent="0.2">
      <c r="A29" s="1"/>
      <c r="B29" s="1"/>
      <c r="C29" s="1"/>
      <c r="D29" s="1"/>
      <c r="E29" s="1"/>
      <c r="F29" s="1"/>
    </row>
    <row r="30" spans="1:6" ht="13.5" thickBot="1" x14ac:dyDescent="0.25">
      <c r="A30" s="4" t="s">
        <v>2</v>
      </c>
      <c r="B30" s="4"/>
      <c r="C30" s="4"/>
      <c r="D30" s="4"/>
      <c r="E30" s="5">
        <v>2013</v>
      </c>
      <c r="F30" s="5">
        <v>2012</v>
      </c>
    </row>
    <row r="31" spans="1:6" x14ac:dyDescent="0.2">
      <c r="A31" s="9" t="s">
        <v>3</v>
      </c>
      <c r="B31" s="25"/>
      <c r="C31" s="25"/>
      <c r="D31" s="25"/>
      <c r="E31" s="11">
        <v>36.014343160000003</v>
      </c>
      <c r="F31" s="8">
        <f>45.15928911+0.23827203</f>
        <v>45.397561140000001</v>
      </c>
    </row>
    <row r="32" spans="1:6" x14ac:dyDescent="0.2">
      <c r="A32" s="9" t="s">
        <v>20</v>
      </c>
      <c r="B32" s="25"/>
      <c r="C32" s="25"/>
      <c r="D32" s="25"/>
      <c r="E32" s="7">
        <f>0.00482083+3.12561728</f>
        <v>3.1304381100000001</v>
      </c>
      <c r="F32" s="8">
        <f>0.00474613+5.82608048</f>
        <v>5.8308266099999999</v>
      </c>
    </row>
    <row r="33" spans="1:6" x14ac:dyDescent="0.2">
      <c r="A33" s="9" t="s">
        <v>5</v>
      </c>
      <c r="B33" s="25"/>
      <c r="C33" s="25"/>
      <c r="D33" s="25"/>
      <c r="E33" s="7">
        <v>1.28246148</v>
      </c>
      <c r="F33" s="8">
        <v>0.36001080000000002</v>
      </c>
    </row>
    <row r="34" spans="1:6" x14ac:dyDescent="0.2">
      <c r="A34" s="9" t="s">
        <v>6</v>
      </c>
      <c r="B34" s="25"/>
      <c r="C34" s="25"/>
      <c r="D34" s="25"/>
      <c r="E34" s="11">
        <v>7.79435989</v>
      </c>
      <c r="F34" s="8">
        <v>5.9143838300000002</v>
      </c>
    </row>
    <row r="35" spans="1:6" x14ac:dyDescent="0.2">
      <c r="A35" s="9" t="s">
        <v>21</v>
      </c>
      <c r="B35" s="25"/>
      <c r="C35" s="25"/>
      <c r="D35" s="25"/>
      <c r="E35" s="7">
        <v>0</v>
      </c>
      <c r="F35" s="8">
        <v>19.233304090000001</v>
      </c>
    </row>
    <row r="36" spans="1:6" x14ac:dyDescent="0.2">
      <c r="A36" s="9" t="s">
        <v>22</v>
      </c>
      <c r="B36" s="25"/>
      <c r="C36" s="25"/>
      <c r="D36" s="25"/>
      <c r="E36" s="7">
        <v>5.75</v>
      </c>
      <c r="F36" s="8">
        <v>5.5</v>
      </c>
    </row>
    <row r="37" spans="1:6" x14ac:dyDescent="0.2">
      <c r="A37" s="9" t="s">
        <v>9</v>
      </c>
      <c r="B37" s="25"/>
      <c r="C37" s="25"/>
      <c r="D37" s="25"/>
      <c r="E37" s="11">
        <f>28.80761676+3.82805103-5.75</f>
        <v>26.885667789999999</v>
      </c>
      <c r="F37" s="8">
        <f>27.19033193+5.53208177-5.5</f>
        <v>27.222413699999997</v>
      </c>
    </row>
    <row r="38" spans="1:6" x14ac:dyDescent="0.2">
      <c r="A38" s="15" t="s">
        <v>23</v>
      </c>
      <c r="B38" s="15"/>
      <c r="C38" s="15"/>
      <c r="D38" s="15"/>
      <c r="E38" s="16">
        <f>SUM(E31:E37)</f>
        <v>80.85727043</v>
      </c>
      <c r="F38" s="17">
        <f>SUM(F31:F37)</f>
        <v>109.45850017000001</v>
      </c>
    </row>
    <row r="39" spans="1:6" x14ac:dyDescent="0.2">
      <c r="A39" s="26"/>
      <c r="B39" s="26"/>
      <c r="C39" s="26"/>
      <c r="D39" s="26"/>
      <c r="E39" s="27"/>
      <c r="F39" s="26"/>
    </row>
    <row r="40" spans="1:6" x14ac:dyDescent="0.2">
      <c r="A40" s="32" t="s">
        <v>24</v>
      </c>
      <c r="B40" s="32"/>
      <c r="C40" s="32"/>
      <c r="D40" s="32"/>
      <c r="E40" s="32"/>
      <c r="F40" s="32"/>
    </row>
    <row r="41" spans="1:6" x14ac:dyDescent="0.2">
      <c r="A41" s="1"/>
      <c r="E41" s="23"/>
    </row>
    <row r="42" spans="1:6" ht="15" x14ac:dyDescent="0.25">
      <c r="A42" s="31" t="s">
        <v>25</v>
      </c>
      <c r="B42" s="31"/>
      <c r="C42" s="31"/>
      <c r="D42" s="31"/>
      <c r="E42" s="31"/>
      <c r="F42" s="31"/>
    </row>
    <row r="43" spans="1:6" x14ac:dyDescent="0.2">
      <c r="A43" s="1"/>
      <c r="B43" s="1"/>
      <c r="C43" s="1"/>
      <c r="D43" s="1"/>
      <c r="E43" s="1"/>
      <c r="F43" s="1"/>
    </row>
    <row r="44" spans="1:6" ht="13.5" thickBot="1" x14ac:dyDescent="0.25">
      <c r="A44" s="4" t="s">
        <v>2</v>
      </c>
      <c r="B44" s="4"/>
      <c r="C44" s="4"/>
      <c r="D44" s="4"/>
      <c r="E44" s="5">
        <v>2013</v>
      </c>
      <c r="F44" s="5">
        <v>2012</v>
      </c>
    </row>
    <row r="45" spans="1:6" x14ac:dyDescent="0.2">
      <c r="A45" s="9" t="s">
        <v>3</v>
      </c>
      <c r="E45" s="7">
        <f>7.12139086+0.03333333+28.92263035</f>
        <v>36.077354540000002</v>
      </c>
      <c r="F45" s="8">
        <f>6.91967676+0.03333333+28.88267832</f>
        <v>35.835688410000003</v>
      </c>
    </row>
    <row r="46" spans="1:6" x14ac:dyDescent="0.2">
      <c r="A46" s="9" t="s">
        <v>9</v>
      </c>
      <c r="E46" s="11">
        <f>4.01335+6.53933225+0.00168192</f>
        <v>10.554364169999999</v>
      </c>
      <c r="F46" s="8">
        <f>0.98569949+4.07366457+0.00001475</f>
        <v>5.0593788100000001</v>
      </c>
    </row>
    <row r="47" spans="1:6" x14ac:dyDescent="0.2">
      <c r="A47" s="15" t="s">
        <v>26</v>
      </c>
      <c r="B47" s="15"/>
      <c r="C47" s="15"/>
      <c r="D47" s="15"/>
      <c r="E47" s="16">
        <f>SUM(E45:E46)</f>
        <v>46.631718710000001</v>
      </c>
      <c r="F47" s="17">
        <f>SUM(F45:F46)</f>
        <v>40.895067220000001</v>
      </c>
    </row>
    <row r="48" spans="1:6" x14ac:dyDescent="0.2">
      <c r="A48" s="2"/>
      <c r="B48" s="2"/>
      <c r="C48" s="2"/>
      <c r="D48" s="2"/>
      <c r="E48" s="28"/>
      <c r="F48" s="2"/>
    </row>
    <row r="49" spans="1:6" x14ac:dyDescent="0.2">
      <c r="A49" s="32" t="s">
        <v>27</v>
      </c>
      <c r="B49" s="32"/>
      <c r="C49" s="32"/>
      <c r="D49" s="32"/>
      <c r="E49" s="32"/>
      <c r="F49" s="32"/>
    </row>
    <row r="50" spans="1:6" x14ac:dyDescent="0.2">
      <c r="E50" s="23"/>
    </row>
    <row r="51" spans="1:6" x14ac:dyDescent="0.2">
      <c r="A51" s="29" t="s">
        <v>28</v>
      </c>
      <c r="B51" s="3"/>
      <c r="C51" s="3"/>
      <c r="D51" s="3"/>
      <c r="E51" s="7">
        <v>-10.445270800000001</v>
      </c>
      <c r="F51" s="8">
        <v>-13.091428199999999</v>
      </c>
    </row>
    <row r="52" spans="1:6" x14ac:dyDescent="0.2">
      <c r="A52" s="2"/>
      <c r="B52" s="2"/>
      <c r="C52" s="2"/>
      <c r="D52" s="2"/>
      <c r="E52" s="2"/>
      <c r="F52" s="23"/>
    </row>
    <row r="53" spans="1:6" ht="13.5" thickBot="1" x14ac:dyDescent="0.25">
      <c r="A53" s="4" t="s">
        <v>2</v>
      </c>
      <c r="B53" s="4"/>
      <c r="C53" s="4"/>
      <c r="D53" s="4"/>
      <c r="E53" s="30">
        <v>2013</v>
      </c>
      <c r="F53" s="30">
        <v>2012</v>
      </c>
    </row>
    <row r="54" spans="1:6" x14ac:dyDescent="0.2">
      <c r="A54" s="15" t="s">
        <v>29</v>
      </c>
      <c r="B54" s="15"/>
      <c r="C54" s="15"/>
      <c r="D54" s="15"/>
      <c r="E54" s="16">
        <f>E13+E38+E47+E51</f>
        <v>1675.8757236227038</v>
      </c>
      <c r="F54" s="17">
        <f>F13+F38+F47+F51</f>
        <v>1729.1403801198533</v>
      </c>
    </row>
  </sheetData>
  <mergeCells count="10">
    <mergeCell ref="A28:F28"/>
    <mergeCell ref="A40:F40"/>
    <mergeCell ref="A42:F42"/>
    <mergeCell ref="A49:F49"/>
    <mergeCell ref="A1:F1"/>
    <mergeCell ref="A3:F3"/>
    <mergeCell ref="A15:F15"/>
    <mergeCell ref="A16:F16"/>
    <mergeCell ref="A18:F18"/>
    <mergeCell ref="A20:F20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 25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2014-03-03T17:21:26Z</dcterms:created>
  <dcterms:modified xsi:type="dcterms:W3CDTF">2014-03-05T14:51:20Z</dcterms:modified>
</cp:coreProperties>
</file>