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Note 40" sheetId="1" r:id="rId1"/>
  </sheets>
  <calcPr calcId="145621"/>
</workbook>
</file>

<file path=xl/calcChain.xml><?xml version="1.0" encoding="utf-8"?>
<calcChain xmlns="http://schemas.openxmlformats.org/spreadsheetml/2006/main">
  <c r="E187" i="1" l="1"/>
  <c r="E191" i="1" s="1"/>
  <c r="E185" i="1"/>
  <c r="E94" i="1"/>
  <c r="E64" i="1"/>
  <c r="E66" i="1" s="1"/>
  <c r="E42" i="1"/>
</calcChain>
</file>

<file path=xl/sharedStrings.xml><?xml version="1.0" encoding="utf-8"?>
<sst xmlns="http://schemas.openxmlformats.org/spreadsheetml/2006/main" count="311" uniqueCount="173">
  <si>
    <t>40 Investments in shares and participations other than subsidiaries and associates</t>
  </si>
  <si>
    <t>P&amp;C insurance</t>
  </si>
  <si>
    <t>Country</t>
  </si>
  <si>
    <t>No. of shares</t>
  </si>
  <si>
    <t>Holding %</t>
  </si>
  <si>
    <t>Carrying amount / Fair value</t>
  </si>
  <si>
    <t>   </t>
  </si>
  <si>
    <t>Listed companies</t>
  </si>
  <si>
    <t xml:space="preserve">A P Moller - Maersk </t>
  </si>
  <si>
    <t>Denmark</t>
  </si>
  <si>
    <t>ABB</t>
  </si>
  <si>
    <t>Switzerland</t>
  </si>
  <si>
    <t>Atlas Copco A+B</t>
  </si>
  <si>
    <t>Sweden</t>
  </si>
  <si>
    <t>BB Tools</t>
  </si>
  <si>
    <t>Be Group</t>
  </si>
  <si>
    <t xml:space="preserve">Clas Ohlson  </t>
  </si>
  <si>
    <t>CTT Systems</t>
  </si>
  <si>
    <t>Eitzen Maritime</t>
  </si>
  <si>
    <t>Norway</t>
  </si>
  <si>
    <t>Beijer Ab Gl</t>
  </si>
  <si>
    <t>Gunnebo AB</t>
  </si>
  <si>
    <t>Hennes Mauritz B</t>
  </si>
  <si>
    <t>Husqvarna AB</t>
  </si>
  <si>
    <t>Husqvarna</t>
  </si>
  <si>
    <t xml:space="preserve">Investor  </t>
  </si>
  <si>
    <t>Lindab Intl</t>
  </si>
  <si>
    <t>Nederman Holding AB</t>
  </si>
  <si>
    <t>Nobia AB</t>
  </si>
  <si>
    <t>Nolato  AB</t>
  </si>
  <si>
    <t>Reservoir Exploration Tech</t>
  </si>
  <si>
    <t>Sandvik AB</t>
  </si>
  <si>
    <t>Scania AB</t>
  </si>
  <si>
    <t>Sectra AB</t>
  </si>
  <si>
    <t xml:space="preserve">SSAB   </t>
  </si>
  <si>
    <t>SSAB</t>
  </si>
  <si>
    <t>Statoil ASA</t>
  </si>
  <si>
    <t>Svedbergs i Dalstrop</t>
  </si>
  <si>
    <t>Teliasonera  AB</t>
  </si>
  <si>
    <t>VBG Group AB</t>
  </si>
  <si>
    <t>Veidekke ASA</t>
  </si>
  <si>
    <t>Volvo AB</t>
  </si>
  <si>
    <t>Yara Intl ASA</t>
  </si>
  <si>
    <t>Noreco</t>
  </si>
  <si>
    <t>Marine Harvest ASA</t>
  </si>
  <si>
    <t>Total listed companies</t>
  </si>
  <si>
    <t>Other</t>
  </si>
  <si>
    <t>Unit trusts</t>
  </si>
  <si>
    <t>Aberdeen AM</t>
  </si>
  <si>
    <t>Luxemburg</t>
  </si>
  <si>
    <t>Danske Invest</t>
  </si>
  <si>
    <t>Finland</t>
  </si>
  <si>
    <t>DB Platinum Advisors</t>
  </si>
  <si>
    <t>PEQ Eqt III</t>
  </si>
  <si>
    <t>Guernsey</t>
  </si>
  <si>
    <t>PEQ Eqt IV</t>
  </si>
  <si>
    <t xml:space="preserve">Henderson Global </t>
  </si>
  <si>
    <t>Great Britain</t>
  </si>
  <si>
    <t>Investec Asset Mgmt</t>
  </si>
  <si>
    <t>Barclays Global Investment</t>
  </si>
  <si>
    <t>Ireland</t>
  </si>
  <si>
    <t>Blackrock Inc</t>
  </si>
  <si>
    <t>United States</t>
  </si>
  <si>
    <t>Lyxor Int AM</t>
  </si>
  <si>
    <t>France</t>
  </si>
  <si>
    <t>PEQ Mandatum I</t>
  </si>
  <si>
    <t>PEQ Mandatum II</t>
  </si>
  <si>
    <t>PEQ Private Egy mkt</t>
  </si>
  <si>
    <t>Handelsbanken Fonder</t>
  </si>
  <si>
    <t>PEQ Eqt Mid Market</t>
  </si>
  <si>
    <t>Total unit trusts</t>
  </si>
  <si>
    <t>Total shares and participations</t>
  </si>
  <si>
    <t>Life insurance</t>
  </si>
  <si>
    <t>Amer Sports OYJ</t>
  </si>
  <si>
    <t>Comptel OYJ</t>
  </si>
  <si>
    <t>Elecster OYJ A</t>
  </si>
  <si>
    <t>eQ Oyj</t>
  </si>
  <si>
    <t>Fortum OYJ</t>
  </si>
  <si>
    <t>F-Secure OYJ</t>
  </si>
  <si>
    <t>Kemira OYJ</t>
  </si>
  <si>
    <t>Lassila &amp; Tikanoja OYJ</t>
  </si>
  <si>
    <t>Metso OYJ</t>
  </si>
  <si>
    <t>Nokia OYJ</t>
  </si>
  <si>
    <t>Nokian Renkaat OYJ</t>
  </si>
  <si>
    <t>Norvestia OYJ B</t>
  </si>
  <si>
    <t>Oriola-KD OYJ B</t>
  </si>
  <si>
    <t>Poyry OYJ</t>
  </si>
  <si>
    <t>Suominen OYJ</t>
  </si>
  <si>
    <t>Teleste OYJ</t>
  </si>
  <si>
    <t>Tikkurila Oyj</t>
  </si>
  <si>
    <t>UPM-Kymmene OYJ</t>
  </si>
  <si>
    <t>Vaisala Oyj A</t>
  </si>
  <si>
    <t>Valmet Corp</t>
  </si>
  <si>
    <t>Wartsila OYJ</t>
  </si>
  <si>
    <t>YIT OYJ</t>
  </si>
  <si>
    <t>Total</t>
  </si>
  <si>
    <t>Other listed companies</t>
  </si>
  <si>
    <t>Listed companies in total</t>
  </si>
  <si>
    <t>Danske Invest Emerging Asia Fund G</t>
  </si>
  <si>
    <t>Fourton Odysseus</t>
  </si>
  <si>
    <t>KJK Fund SICAV-SIF Baltic States B1 C</t>
  </si>
  <si>
    <t>Capital trusts</t>
  </si>
  <si>
    <t>Amanda III Eastern Private Equity L.P.</t>
  </si>
  <si>
    <t>Amanda IV West L.P.</t>
  </si>
  <si>
    <t>Capman Real Estate I Ky</t>
  </si>
  <si>
    <t>Capman Real Estate II Ky</t>
  </si>
  <si>
    <t>Mandatum Private Equity Fund I L.P.</t>
  </si>
  <si>
    <t>Sponsor Fund III Ky</t>
  </si>
  <si>
    <t>Other shares and participations</t>
  </si>
  <si>
    <t>Domestic shares and participations in total</t>
  </si>
  <si>
    <t>Other companies</t>
  </si>
  <si>
    <t>BenCo Insurance Holding B.V.</t>
  </si>
  <si>
    <t>Netherlands</t>
  </si>
  <si>
    <t>EQT IV ISS Co-investment L.P.</t>
  </si>
  <si>
    <t>Pension Corporation Group Limited</t>
  </si>
  <si>
    <t>Apple Inc</t>
  </si>
  <si>
    <t>Foreign unit trusts</t>
  </si>
  <si>
    <t>Prosperity Russia Domestic Fund</t>
  </si>
  <si>
    <t>Prosperity Cub Fund</t>
  </si>
  <si>
    <t>DJ STOXX 600 OPT Healthcare</t>
  </si>
  <si>
    <t>Aberdeen Global Asia Pacific Equity Fund</t>
  </si>
  <si>
    <t>Danske Invest Europe High Dividend I</t>
  </si>
  <si>
    <t>DB X-Trackers DAX</t>
  </si>
  <si>
    <t>MFS MER-Europe SM COS-I1EUR</t>
  </si>
  <si>
    <t>MFS European Value Fund Z</t>
  </si>
  <si>
    <t>Allianz RCM Europe Equity Growth W</t>
  </si>
  <si>
    <t>Comgest Panda</t>
  </si>
  <si>
    <t>Brummer &amp; Partners Nektar Fund</t>
  </si>
  <si>
    <t>Unideutschland XS</t>
  </si>
  <si>
    <t>Germany</t>
  </si>
  <si>
    <t>Henderson Gartmore Latin America R</t>
  </si>
  <si>
    <t>Investec GSF-Asia Pacific-I</t>
  </si>
  <si>
    <t>Ishares Core S&amp;P 500 Index Fund</t>
  </si>
  <si>
    <t>Technology Select Sect SPDR</t>
  </si>
  <si>
    <t>Fortress Credit Opportunities Fund II (C) L.P.</t>
  </si>
  <si>
    <t>Cayman islands</t>
  </si>
  <si>
    <t>Fortress Credit Opportunities Fund III (C) L.P.</t>
  </si>
  <si>
    <t>Victory Park Capital Fund II (Cayman), L.P.</t>
  </si>
  <si>
    <t>Avenue Special Situations Fund VI (C-Feeder), L.P.</t>
  </si>
  <si>
    <t>Financial Credit Investment I, L.P.</t>
  </si>
  <si>
    <t>Fortress Life Settlement Fund (C) L.P.</t>
  </si>
  <si>
    <t>Goldman Sachs Loan Partners I Offshore B, L.P.</t>
  </si>
  <si>
    <t>Goldman Sachs Loan Partners I Offshore Investment Fund L.P.</t>
  </si>
  <si>
    <t>Highbridge Liquid Loan Opportunities Fund, L.P</t>
  </si>
  <si>
    <t>Highbridge Principal Strategies - Senior Loan Fund II L.P.</t>
  </si>
  <si>
    <t>Highbridge Specialty Fund III</t>
  </si>
  <si>
    <t>Lunar Capital Partners III L.P.</t>
  </si>
  <si>
    <t>Mount Kellet Capital Partners (Cayman), L.P.</t>
  </si>
  <si>
    <t>Mount Kellett Capital Partners (Cayman) II, L.P.</t>
  </si>
  <si>
    <t>Petershill Offshore LP</t>
  </si>
  <si>
    <t>Russia Partners II, L.P.</t>
  </si>
  <si>
    <t>Capman Buyout IX Fund A L.P.</t>
  </si>
  <si>
    <t>Capman Buyout VIII Fund A L.P.</t>
  </si>
  <si>
    <t>EQT Credit (No.1) L.P.</t>
  </si>
  <si>
    <t>EQT Credit (No.2) L.P.</t>
  </si>
  <si>
    <t>EQT V (No.1) L.P.</t>
  </si>
  <si>
    <t>EQT VI (No.1) L.P.</t>
  </si>
  <si>
    <t>Gilde Buy-Out Fund III</t>
  </si>
  <si>
    <t>Permira IV L.P. 2</t>
  </si>
  <si>
    <t>Activa Capital Fund II FCPR</t>
  </si>
  <si>
    <t>Verdane Capital VII K/S</t>
  </si>
  <si>
    <t>Gresham IV Fund L.P.</t>
  </si>
  <si>
    <t>M&amp;G Debt Opportunities Fund</t>
  </si>
  <si>
    <t>Other share and participations</t>
  </si>
  <si>
    <t>Foreign shares and participations in total</t>
  </si>
  <si>
    <t>Shares and participations in total</t>
  </si>
  <si>
    <t>Holding</t>
  </si>
  <si>
    <t>Domestic other than listed companies</t>
  </si>
  <si>
    <t>Varma Mutual Pension Insurance Company</t>
  </si>
  <si>
    <t>80,28%</t>
  </si>
  <si>
    <t>Total domestic shares and participations</t>
  </si>
  <si>
    <t>Holdings exceeding EURm 5 and holdings in listed companies exceeding five per cent specified.</t>
  </si>
  <si>
    <t>The table does not include investments related to unit-linked insurance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</si>
</sst>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_-* #,##0.00\ _E_U_R_-;\-* #,##0.00\ _E_U_R_-;_-* &quot;-&quot;??\ _E_U_R_-;_-@_-"/>
  </numFmts>
  <fonts count="34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Calibri"/>
      <family val="2"/>
    </font>
    <font>
      <b/>
      <sz val="11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indexed="63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4">
    <xf numFmtId="0" fontId="0" fillId="0" borderId="0"/>
    <xf numFmtId="9" fontId="6" fillId="0" borderId="0" applyFont="0" applyFill="0" applyBorder="0" applyAlignment="0" applyProtection="0"/>
    <xf numFmtId="49" fontId="2" fillId="0" borderId="0" applyAlignment="0"/>
    <xf numFmtId="0" fontId="4" fillId="0" borderId="0">
      <alignment wrapText="1"/>
    </xf>
    <xf numFmtId="0" fontId="5" fillId="0" borderId="1" applyFill="0">
      <alignment horizontal="left"/>
    </xf>
    <xf numFmtId="0" fontId="5" fillId="0" borderId="1" applyFill="0">
      <alignment horizontal="right"/>
    </xf>
    <xf numFmtId="49" fontId="6" fillId="0" borderId="0" applyFill="0" applyBorder="0">
      <alignment horizontal="right"/>
    </xf>
    <xf numFmtId="0" fontId="7" fillId="0" borderId="0">
      <alignment wrapText="1"/>
    </xf>
    <xf numFmtId="0" fontId="6" fillId="0" borderId="0" applyFill="0" applyBorder="0">
      <alignment horizontal="left"/>
    </xf>
    <xf numFmtId="0" fontId="7" fillId="0" borderId="2" applyNumberFormat="0" applyFill="0" applyAlignment="0"/>
    <xf numFmtId="3" fontId="7" fillId="0" borderId="2" applyNumberFormat="0">
      <alignment horizontal="right"/>
    </xf>
    <xf numFmtId="0" fontId="7" fillId="0" borderId="0" applyNumberFormat="0" applyFont="0" applyFill="0" applyBorder="0" applyAlignment="0"/>
    <xf numFmtId="0" fontId="6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7" fillId="0" borderId="0">
      <alignment horizontal="center" wrapText="1"/>
    </xf>
    <xf numFmtId="49" fontId="7" fillId="19" borderId="0">
      <alignment horizontal="right"/>
    </xf>
    <xf numFmtId="0" fontId="7" fillId="0" borderId="0" applyAlignment="0">
      <alignment wrapText="1"/>
    </xf>
    <xf numFmtId="0" fontId="7" fillId="0" borderId="0" applyNumberFormat="0">
      <alignment horizontal="right" wrapText="1"/>
    </xf>
    <xf numFmtId="49" fontId="12" fillId="0" borderId="5" applyBorder="0">
      <alignment horizontal="right" vertical="center"/>
    </xf>
    <xf numFmtId="0" fontId="7" fillId="0" borderId="0"/>
    <xf numFmtId="0" fontId="13" fillId="0" borderId="0" applyNumberFormat="0" applyAlignment="0"/>
    <xf numFmtId="0" fontId="14" fillId="0" borderId="0" applyAlignment="0"/>
    <xf numFmtId="49" fontId="7" fillId="0" borderId="0">
      <alignment horizontal="left"/>
    </xf>
    <xf numFmtId="0" fontId="7" fillId="0" borderId="0" applyFont="0">
      <alignment wrapText="1"/>
    </xf>
    <xf numFmtId="0" fontId="15" fillId="20" borderId="0" applyNumberFormat="0">
      <alignment horizontal="right"/>
    </xf>
    <xf numFmtId="49" fontId="15" fillId="19" borderId="0">
      <alignment horizontal="right"/>
    </xf>
    <xf numFmtId="3" fontId="15" fillId="19" borderId="0">
      <alignment horizontal="right"/>
    </xf>
    <xf numFmtId="0" fontId="6" fillId="0" borderId="0" applyNumberFormat="0" applyFont="0" applyFill="0" applyBorder="0" applyAlignment="0">
      <alignment horizontal="left"/>
    </xf>
    <xf numFmtId="0" fontId="16" fillId="0" borderId="2">
      <alignment horizontal="right"/>
    </xf>
    <xf numFmtId="49" fontId="6" fillId="0" borderId="0">
      <alignment horizontal="right"/>
    </xf>
    <xf numFmtId="0" fontId="7" fillId="0" borderId="2" applyFill="0" applyAlignment="0"/>
    <xf numFmtId="4" fontId="7" fillId="19" borderId="2">
      <alignment horizontal="right"/>
    </xf>
    <xf numFmtId="0" fontId="6" fillId="0" borderId="0" applyNumberFormat="0" applyFont="0" applyFill="0" applyBorder="0" applyAlignment="0">
      <alignment wrapText="1"/>
    </xf>
    <xf numFmtId="0" fontId="17" fillId="0" borderId="0">
      <alignment wrapText="1"/>
    </xf>
    <xf numFmtId="0" fontId="2" fillId="0" borderId="0">
      <alignment wrapText="1"/>
    </xf>
    <xf numFmtId="0" fontId="5" fillId="0" borderId="1" applyNumberFormat="0" applyFill="0">
      <alignment horizontal="center"/>
    </xf>
    <xf numFmtId="0" fontId="5" fillId="0" borderId="1" applyFill="0">
      <alignment horizontal="left"/>
    </xf>
    <xf numFmtId="4" fontId="7" fillId="20" borderId="2" applyNumberFormat="0">
      <alignment horizontal="right"/>
    </xf>
    <xf numFmtId="49" fontId="7" fillId="19" borderId="2">
      <alignment horizontal="right"/>
    </xf>
    <xf numFmtId="0" fontId="6" fillId="0" borderId="2">
      <alignment horizontal="right"/>
    </xf>
    <xf numFmtId="166" fontId="6" fillId="0" borderId="0" applyFont="0" applyFill="0" applyBorder="0" applyAlignment="0" applyProtection="0"/>
    <xf numFmtId="0" fontId="6" fillId="21" borderId="6" applyNumberFormat="0" applyFont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Border="0" applyAlignment="0">
      <protection locked="0"/>
    </xf>
    <xf numFmtId="0" fontId="21" fillId="22" borderId="7" applyNumberFormat="0" applyAlignment="0" applyProtection="0"/>
    <xf numFmtId="0" fontId="22" fillId="0" borderId="8" applyNumberFormat="0" applyFill="0" applyAlignment="0" applyProtection="0"/>
    <xf numFmtId="0" fontId="23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6" borderId="7" applyNumberFormat="0" applyAlignment="0" applyProtection="0"/>
    <xf numFmtId="0" fontId="31" fillId="24" borderId="13" applyNumberFormat="0" applyAlignment="0" applyProtection="0"/>
    <xf numFmtId="3" fontId="7" fillId="19" borderId="2">
      <alignment horizontal="right"/>
    </xf>
    <xf numFmtId="3" fontId="7" fillId="0" borderId="2">
      <alignment horizontal="right"/>
    </xf>
    <xf numFmtId="0" fontId="32" fillId="22" borderId="14" applyNumberFormat="0" applyAlignment="0" applyProtection="0"/>
    <xf numFmtId="0" fontId="33" fillId="0" borderId="0" applyNumberFormat="0" applyFill="0" applyBorder="0" applyAlignment="0" applyProtection="0"/>
  </cellStyleXfs>
  <cellXfs count="62">
    <xf numFmtId="0" fontId="0" fillId="0" borderId="0" xfId="0"/>
    <xf numFmtId="49" fontId="2" fillId="0" borderId="0" xfId="2" applyAlignment="1">
      <alignment horizontal="left"/>
    </xf>
    <xf numFmtId="0" fontId="3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4" fillId="0" borderId="0" xfId="3">
      <alignment wrapText="1"/>
    </xf>
    <xf numFmtId="0" fontId="5" fillId="0" borderId="1" xfId="4" applyFill="1">
      <alignment horizontal="left"/>
    </xf>
    <xf numFmtId="0" fontId="5" fillId="0" borderId="1" xfId="5" applyFill="1" applyAlignment="1">
      <alignment horizontal="right" wrapText="1"/>
    </xf>
    <xf numFmtId="49" fontId="6" fillId="0" borderId="0" xfId="6" applyFill="1" applyBorder="1">
      <alignment horizontal="right"/>
    </xf>
    <xf numFmtId="0" fontId="6" fillId="0" borderId="0" xfId="0" applyFont="1" applyFill="1" applyBorder="1"/>
    <xf numFmtId="0" fontId="7" fillId="0" borderId="0" xfId="7">
      <alignment wrapText="1"/>
    </xf>
    <xf numFmtId="0" fontId="7" fillId="0" borderId="0" xfId="0" applyFont="1" applyFill="1" applyBorder="1" applyAlignment="1">
      <alignment horizontal="right"/>
    </xf>
    <xf numFmtId="0" fontId="6" fillId="0" borderId="0" xfId="8" applyFill="1">
      <alignment horizontal="left"/>
    </xf>
    <xf numFmtId="49" fontId="6" fillId="0" borderId="0" xfId="6" applyFill="1">
      <alignment horizontal="right"/>
    </xf>
    <xf numFmtId="3" fontId="6" fillId="0" borderId="0" xfId="6" applyNumberFormat="1" applyFill="1">
      <alignment horizontal="right"/>
    </xf>
    <xf numFmtId="10" fontId="6" fillId="0" borderId="0" xfId="6" applyNumberFormat="1" applyFill="1">
      <alignment horizontal="right"/>
    </xf>
    <xf numFmtId="0" fontId="6" fillId="0" borderId="0" xfId="8" applyFill="1" applyBorder="1">
      <alignment horizontal="left"/>
    </xf>
    <xf numFmtId="0" fontId="7" fillId="0" borderId="2" xfId="9" applyFill="1" applyAlignment="1"/>
    <xf numFmtId="49" fontId="7" fillId="0" borderId="2" xfId="10" applyNumberFormat="1">
      <alignment horizontal="right"/>
    </xf>
    <xf numFmtId="164" fontId="7" fillId="0" borderId="2" xfId="10" applyNumberFormat="1">
      <alignment horizontal="right"/>
    </xf>
    <xf numFmtId="3" fontId="7" fillId="0" borderId="2" xfId="10" applyNumberFormat="1">
      <alignment horizontal="right"/>
    </xf>
    <xf numFmtId="165" fontId="0" fillId="0" borderId="0" xfId="0" applyNumberFormat="1" applyFill="1"/>
    <xf numFmtId="3" fontId="6" fillId="0" borderId="0" xfId="1" applyNumberFormat="1" applyFill="1"/>
    <xf numFmtId="0" fontId="0" fillId="0" borderId="0" xfId="11" applyFont="1" applyFill="1"/>
    <xf numFmtId="164" fontId="0" fillId="0" borderId="0" xfId="0" applyNumberFormat="1" applyFill="1"/>
    <xf numFmtId="1" fontId="0" fillId="0" borderId="0" xfId="0" applyNumberFormat="1" applyFill="1"/>
    <xf numFmtId="0" fontId="7" fillId="0" borderId="2" xfId="9" applyFill="1" applyAlignment="1">
      <alignment wrapText="1"/>
    </xf>
    <xf numFmtId="164" fontId="7" fillId="0" borderId="2" xfId="9" applyNumberFormat="1" applyFill="1"/>
    <xf numFmtId="3" fontId="7" fillId="0" borderId="2" xfId="9" applyNumberFormat="1" applyFill="1"/>
    <xf numFmtId="0" fontId="7" fillId="0" borderId="2" xfId="10" applyNumberFormat="1">
      <alignment horizontal="right"/>
    </xf>
    <xf numFmtId="0" fontId="6" fillId="0" borderId="0" xfId="0" applyFont="1" applyFill="1" applyBorder="1" applyAlignment="1">
      <alignment wrapText="1"/>
    </xf>
    <xf numFmtId="3" fontId="7" fillId="0" borderId="0" xfId="11" applyNumberFormat="1" applyFont="1" applyFill="1" applyBorder="1" applyAlignment="1">
      <alignment horizontal="right"/>
    </xf>
    <xf numFmtId="0" fontId="8" fillId="0" borderId="0" xfId="0" quotePrefix="1" applyNumberFormat="1" applyFont="1" applyFill="1" applyAlignment="1">
      <alignment wrapText="1"/>
    </xf>
    <xf numFmtId="3" fontId="0" fillId="0" borderId="0" xfId="0" applyNumberFormat="1" applyFill="1" applyAlignment="1">
      <alignment horizontal="center"/>
    </xf>
    <xf numFmtId="3" fontId="0" fillId="0" borderId="3" xfId="0" applyNumberFormat="1" applyFill="1" applyBorder="1"/>
    <xf numFmtId="0" fontId="0" fillId="0" borderId="3" xfId="0" applyFill="1" applyBorder="1"/>
    <xf numFmtId="3" fontId="0" fillId="0" borderId="0" xfId="0" applyNumberFormat="1" applyFill="1"/>
    <xf numFmtId="3" fontId="0" fillId="0" borderId="0" xfId="11" applyNumberFormat="1" applyFont="1" applyFill="1"/>
    <xf numFmtId="0" fontId="0" fillId="0" borderId="4" xfId="0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Border="1"/>
    <xf numFmtId="0" fontId="1" fillId="0" borderId="0" xfId="0" applyFont="1" applyFill="1"/>
    <xf numFmtId="3" fontId="1" fillId="0" borderId="0" xfId="0" applyNumberFormat="1" applyFont="1" applyFill="1"/>
    <xf numFmtId="0" fontId="6" fillId="0" borderId="0" xfId="8" applyFill="1" applyAlignment="1">
      <alignment horizontal="left" wrapText="1"/>
    </xf>
    <xf numFmtId="3" fontId="6" fillId="0" borderId="0" xfId="6" applyNumberFormat="1" applyFill="1" applyAlignment="1">
      <alignment horizontal="right" wrapText="1"/>
    </xf>
    <xf numFmtId="10" fontId="6" fillId="0" borderId="0" xfId="6" applyNumberFormat="1" applyFill="1" applyAlignment="1">
      <alignment horizontal="right" wrapText="1"/>
    </xf>
    <xf numFmtId="0" fontId="9" fillId="0" borderId="0" xfId="8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3" fontId="7" fillId="0" borderId="0" xfId="11" applyNumberFormat="1" applyFont="1" applyFill="1" applyBorder="1"/>
    <xf numFmtId="3" fontId="7" fillId="0" borderId="0" xfId="0" applyNumberFormat="1" applyFont="1" applyFill="1" applyBorder="1"/>
    <xf numFmtId="164" fontId="0" fillId="0" borderId="0" xfId="0" applyNumberFormat="1" applyFill="1" applyBorder="1"/>
    <xf numFmtId="0" fontId="6" fillId="0" borderId="0" xfId="0" quotePrefix="1" applyNumberFormat="1" applyFont="1" applyFill="1"/>
    <xf numFmtId="49" fontId="6" fillId="0" borderId="0" xfId="6" applyNumberFormat="1" applyFill="1" applyAlignment="1">
      <alignment horizontal="right" wrapText="1"/>
    </xf>
    <xf numFmtId="3" fontId="0" fillId="0" borderId="0" xfId="0" applyNumberFormat="1" applyFill="1" applyAlignment="1">
      <alignment wrapText="1"/>
    </xf>
    <xf numFmtId="3" fontId="7" fillId="0" borderId="0" xfId="0" applyNumberFormat="1" applyFont="1" applyFill="1"/>
    <xf numFmtId="0" fontId="7" fillId="0" borderId="0" xfId="0" applyNumberFormat="1" applyFont="1" applyFill="1"/>
    <xf numFmtId="164" fontId="0" fillId="0" borderId="0" xfId="0" applyNumberFormat="1" applyFill="1" applyAlignment="1">
      <alignment wrapText="1"/>
    </xf>
    <xf numFmtId="0" fontId="6" fillId="0" borderId="0" xfId="12"/>
    <xf numFmtId="0" fontId="0" fillId="0" borderId="0" xfId="0" applyFill="1" applyAlignment="1"/>
    <xf numFmtId="0" fontId="0" fillId="0" borderId="0" xfId="0" applyAlignment="1">
      <alignment wrapText="1"/>
    </xf>
  </cellXfs>
  <cellStyles count="94">
    <cellStyle name="20 % - Aksentti2" xfId="13"/>
    <cellStyle name="20 % - Aksentti3" xfId="14"/>
    <cellStyle name="20 % - Aksentti4" xfId="15"/>
    <cellStyle name="20 % - Aksentti5" xfId="16"/>
    <cellStyle name="20 % - Aksentti6" xfId="17"/>
    <cellStyle name="40 % - Aksentti1" xfId="18"/>
    <cellStyle name="40 % - Aksentti2" xfId="19"/>
    <cellStyle name="40 % - Aksentti3" xfId="20"/>
    <cellStyle name="40 % - Aksentti4" xfId="21"/>
    <cellStyle name="40 % - Aksentti5" xfId="22"/>
    <cellStyle name="40 % - Aksentti6" xfId="23"/>
    <cellStyle name="60 % - Aksentti1" xfId="24"/>
    <cellStyle name="60 % - Aksentti2" xfId="25"/>
    <cellStyle name="60 % - Aksentti3" xfId="26"/>
    <cellStyle name="60 % - Aksentti4" xfId="27"/>
    <cellStyle name="60 % - Aksentti5" xfId="28"/>
    <cellStyle name="60 % - Aksentti6" xfId="29"/>
    <cellStyle name="Aksentti1" xfId="30"/>
    <cellStyle name="Aksentti2" xfId="31"/>
    <cellStyle name="Aksentti3" xfId="32"/>
    <cellStyle name="Aksentti4" xfId="33"/>
    <cellStyle name="Aksentti5" xfId="34"/>
    <cellStyle name="Aksentti6" xfId="35"/>
    <cellStyle name="ar-blank" xfId="36"/>
    <cellStyle name="ar-bold" xfId="7"/>
    <cellStyle name="ar-bold-center" xfId="37"/>
    <cellStyle name="ar-bold-hilite" xfId="38"/>
    <cellStyle name="ar-bold-no-line" xfId="39"/>
    <cellStyle name="ar-bold-right" xfId="40"/>
    <cellStyle name="ar-brace-vertical-centered" xfId="41"/>
    <cellStyle name="ar-download" xfId="42"/>
    <cellStyle name="ar-h1" xfId="43"/>
    <cellStyle name="ar-h2" xfId="44"/>
    <cellStyle name="ar-h3" xfId="2"/>
    <cellStyle name="ar-h4" xfId="3"/>
    <cellStyle name="ar-h5" xfId="45"/>
    <cellStyle name="ar-h6" xfId="46"/>
    <cellStyle name="ar-hilight-right" xfId="47"/>
    <cellStyle name="ar-hilite" xfId="48"/>
    <cellStyle name="ar-hilite-pagebreak" xfId="49"/>
    <cellStyle name="ar-left" xfId="8"/>
    <cellStyle name="ar-left-pagebreak" xfId="50"/>
    <cellStyle name="ar-link-line" xfId="51"/>
    <cellStyle name="ar-pagebreak" xfId="11"/>
    <cellStyle name="ar-right" xfId="6"/>
    <cellStyle name="ar-right-no-border" xfId="52"/>
    <cellStyle name="ar-subtotal" xfId="53"/>
    <cellStyle name="ar-subtotal-hilite" xfId="54"/>
    <cellStyle name="ar-text" xfId="12"/>
    <cellStyle name="ar-text-pagebreak" xfId="55"/>
    <cellStyle name="ar-text-small" xfId="56"/>
    <cellStyle name="ar-th1" xfId="57"/>
    <cellStyle name="ar-thead" xfId="4"/>
    <cellStyle name="ar-thead-center" xfId="58"/>
    <cellStyle name="ar-thead-left" xfId="59"/>
    <cellStyle name="ar-thead-right" xfId="5"/>
    <cellStyle name="ar-total" xfId="9"/>
    <cellStyle name="ar-total-hilight-right" xfId="60"/>
    <cellStyle name="ar-total-hilite" xfId="61"/>
    <cellStyle name="ar-total-nobold" xfId="62"/>
    <cellStyle name="ar-total-right" xfId="10"/>
    <cellStyle name="Comma 2" xfId="63"/>
    <cellStyle name="Huomautus" xfId="64"/>
    <cellStyle name="Huono" xfId="65"/>
    <cellStyle name="Hyvä" xfId="66"/>
    <cellStyle name="Inmatning" xfId="67"/>
    <cellStyle name="Laskenta" xfId="68"/>
    <cellStyle name="Linkitetty solu" xfId="69"/>
    <cellStyle name="Neutraali" xfId="70"/>
    <cellStyle name="Normaali 2" xfId="71"/>
    <cellStyle name="Normaali 2 2" xfId="72"/>
    <cellStyle name="Normaali 3" xfId="73"/>
    <cellStyle name="Normaali 3 2" xfId="74"/>
    <cellStyle name="Normal" xfId="0" builtinId="0"/>
    <cellStyle name="Normal 12" xfId="75"/>
    <cellStyle name="Normal 2" xfId="76"/>
    <cellStyle name="Normal 2 2" xfId="77"/>
    <cellStyle name="Normal 3" xfId="78"/>
    <cellStyle name="Normal 4" xfId="79"/>
    <cellStyle name="Otsikko" xfId="80"/>
    <cellStyle name="Otsikko 1" xfId="81"/>
    <cellStyle name="Otsikko 2" xfId="82"/>
    <cellStyle name="Otsikko 3" xfId="83"/>
    <cellStyle name="Otsikko 4" xfId="84"/>
    <cellStyle name="Percent" xfId="1" builtinId="5"/>
    <cellStyle name="Percent 2" xfId="85"/>
    <cellStyle name="Selittävä teksti" xfId="86"/>
    <cellStyle name="Summa" xfId="87"/>
    <cellStyle name="Syöttö" xfId="88"/>
    <cellStyle name="Tarkistussolu" xfId="89"/>
    <cellStyle name="total-hilite-pagebreak-bold" xfId="90"/>
    <cellStyle name="total-pagebreak-bold" xfId="91"/>
    <cellStyle name="Tulostus" xfId="92"/>
    <cellStyle name="Varoitusteksti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F195"/>
  <sheetViews>
    <sheetView tabSelected="1" view="pageBreakPreview" zoomScaleNormal="100" zoomScaleSheetLayoutView="100" workbookViewId="0">
      <selection sqref="A1:E1"/>
    </sheetView>
  </sheetViews>
  <sheetFormatPr defaultRowHeight="12.75" x14ac:dyDescent="0.2"/>
  <cols>
    <col min="1" max="1" width="58.42578125" customWidth="1"/>
    <col min="2" max="2" width="19.42578125" style="61" customWidth="1"/>
    <col min="3" max="5" width="13.5703125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x14ac:dyDescent="0.2">
      <c r="A2" s="2"/>
      <c r="B2" s="3"/>
      <c r="C2" s="4"/>
      <c r="D2" s="4"/>
      <c r="E2" s="4"/>
    </row>
    <row r="3" spans="1:5" ht="15" x14ac:dyDescent="0.25">
      <c r="A3" s="5" t="s">
        <v>1</v>
      </c>
      <c r="B3" s="5"/>
      <c r="C3" s="5"/>
      <c r="D3" s="5"/>
      <c r="E3" s="5"/>
    </row>
    <row r="4" spans="1:5" x14ac:dyDescent="0.2">
      <c r="A4" s="2"/>
      <c r="B4" s="3"/>
      <c r="C4" s="4"/>
      <c r="D4" s="4"/>
      <c r="E4" s="4"/>
    </row>
    <row r="5" spans="1:5" ht="39" thickBot="1" x14ac:dyDescent="0.25">
      <c r="A5" s="6"/>
      <c r="B5" s="7" t="s">
        <v>2</v>
      </c>
      <c r="C5" s="7" t="s">
        <v>3</v>
      </c>
      <c r="D5" s="7" t="s">
        <v>4</v>
      </c>
      <c r="E5" s="7" t="s">
        <v>5</v>
      </c>
    </row>
    <row r="6" spans="1:5" x14ac:dyDescent="0.2">
      <c r="A6" s="2" t="s">
        <v>6</v>
      </c>
      <c r="B6" s="8"/>
      <c r="C6" s="9"/>
      <c r="D6" s="9"/>
      <c r="E6" s="9"/>
    </row>
    <row r="7" spans="1:5" x14ac:dyDescent="0.2">
      <c r="A7" s="10" t="s">
        <v>7</v>
      </c>
      <c r="B7" s="8"/>
      <c r="C7" s="11"/>
      <c r="D7" s="9"/>
      <c r="E7" s="9"/>
    </row>
    <row r="8" spans="1:5" x14ac:dyDescent="0.2">
      <c r="A8" s="12" t="s">
        <v>8</v>
      </c>
      <c r="B8" s="13" t="s">
        <v>9</v>
      </c>
      <c r="C8" s="14">
        <v>1125</v>
      </c>
      <c r="D8" s="15">
        <v>2.5590783132557526E-4</v>
      </c>
      <c r="E8" s="14">
        <v>8.8756625910081155</v>
      </c>
    </row>
    <row r="9" spans="1:5" x14ac:dyDescent="0.2">
      <c r="A9" s="12" t="s">
        <v>10</v>
      </c>
      <c r="B9" s="13" t="s">
        <v>11</v>
      </c>
      <c r="C9" s="14">
        <v>3162541</v>
      </c>
      <c r="D9" s="15">
        <v>1.376940170462931E-3</v>
      </c>
      <c r="E9" s="14">
        <v>60.68697384610175</v>
      </c>
    </row>
    <row r="10" spans="1:5" x14ac:dyDescent="0.2">
      <c r="A10" s="12" t="s">
        <v>12</v>
      </c>
      <c r="B10" s="13" t="s">
        <v>13</v>
      </c>
      <c r="C10" s="14">
        <v>1918293</v>
      </c>
      <c r="D10" s="15">
        <v>1.5600785269445209E-3</v>
      </c>
      <c r="E10" s="14">
        <v>35.338286914020621</v>
      </c>
    </row>
    <row r="11" spans="1:5" x14ac:dyDescent="0.2">
      <c r="A11" s="12" t="s">
        <v>14</v>
      </c>
      <c r="B11" s="13" t="s">
        <v>13</v>
      </c>
      <c r="C11" s="14">
        <v>254500</v>
      </c>
      <c r="D11" s="15">
        <v>8.9497917037083714E-3</v>
      </c>
      <c r="E11" s="14">
        <v>3.3826658464178077</v>
      </c>
    </row>
    <row r="12" spans="1:5" x14ac:dyDescent="0.2">
      <c r="A12" s="12" t="s">
        <v>15</v>
      </c>
      <c r="B12" s="13" t="s">
        <v>13</v>
      </c>
      <c r="C12" s="14">
        <v>3740083</v>
      </c>
      <c r="D12" s="15">
        <v>7.4801660000000006E-2</v>
      </c>
      <c r="E12" s="14">
        <v>4.9816549536634644</v>
      </c>
    </row>
    <row r="13" spans="1:5" x14ac:dyDescent="0.2">
      <c r="A13" s="12" t="s">
        <v>16</v>
      </c>
      <c r="B13" s="13" t="s">
        <v>13</v>
      </c>
      <c r="C13" s="14">
        <v>3114337</v>
      </c>
      <c r="D13" s="15">
        <v>4.74746493902439E-2</v>
      </c>
      <c r="E13" s="14">
        <v>42.448577479653686</v>
      </c>
    </row>
    <row r="14" spans="1:5" x14ac:dyDescent="0.2">
      <c r="A14" s="12" t="s">
        <v>17</v>
      </c>
      <c r="B14" s="13" t="s">
        <v>13</v>
      </c>
      <c r="C14" s="14">
        <v>511200</v>
      </c>
      <c r="D14" s="15">
        <v>4.4875809357870361E-2</v>
      </c>
      <c r="E14" s="14">
        <v>1.7484123669447236</v>
      </c>
    </row>
    <row r="15" spans="1:5" x14ac:dyDescent="0.2">
      <c r="A15" s="12" t="s">
        <v>18</v>
      </c>
      <c r="B15" s="13" t="s">
        <v>19</v>
      </c>
      <c r="C15" s="14">
        <v>8231616</v>
      </c>
      <c r="D15" s="15">
        <v>0.30161585260175228</v>
      </c>
      <c r="E15" s="14">
        <v>3.2973715140364148</v>
      </c>
    </row>
    <row r="16" spans="1:5" x14ac:dyDescent="0.2">
      <c r="A16" s="12" t="s">
        <v>20</v>
      </c>
      <c r="B16" s="13" t="s">
        <v>13</v>
      </c>
      <c r="C16" s="14">
        <v>188774</v>
      </c>
      <c r="D16" s="15">
        <v>4.4440426677439301E-3</v>
      </c>
      <c r="E16" s="14">
        <v>2.9831879084782882</v>
      </c>
    </row>
    <row r="17" spans="1:5" x14ac:dyDescent="0.2">
      <c r="A17" s="12" t="s">
        <v>21</v>
      </c>
      <c r="B17" s="13" t="s">
        <v>13</v>
      </c>
      <c r="C17" s="14">
        <v>8849114</v>
      </c>
      <c r="D17" s="15">
        <v>0.11665736258515819</v>
      </c>
      <c r="E17" s="14">
        <v>39.954911898499851</v>
      </c>
    </row>
    <row r="18" spans="1:5" x14ac:dyDescent="0.2">
      <c r="A18" s="12" t="s">
        <v>22</v>
      </c>
      <c r="B18" s="13" t="s">
        <v>13</v>
      </c>
      <c r="C18" s="14">
        <v>2180192</v>
      </c>
      <c r="D18" s="15">
        <v>1.3172792482743954E-3</v>
      </c>
      <c r="E18" s="14">
        <v>72.893733042859878</v>
      </c>
    </row>
    <row r="19" spans="1:5" x14ac:dyDescent="0.2">
      <c r="A19" s="12" t="s">
        <v>23</v>
      </c>
      <c r="B19" s="13" t="s">
        <v>13</v>
      </c>
      <c r="C19" s="14">
        <v>5833987</v>
      </c>
      <c r="D19" s="15">
        <v>1.0122408226987054E-2</v>
      </c>
      <c r="E19" s="14">
        <v>25.419274892483436</v>
      </c>
    </row>
    <row r="20" spans="1:5" x14ac:dyDescent="0.2">
      <c r="A20" s="12" t="s">
        <v>24</v>
      </c>
      <c r="B20" s="13" t="s">
        <v>13</v>
      </c>
      <c r="C20" s="14">
        <v>2249321</v>
      </c>
      <c r="D20" s="15">
        <v>3.902741880558655E-3</v>
      </c>
      <c r="E20" s="14">
        <v>9.8309883757943819</v>
      </c>
    </row>
    <row r="21" spans="1:5" x14ac:dyDescent="0.2">
      <c r="A21" s="12" t="s">
        <v>25</v>
      </c>
      <c r="B21" s="13" t="s">
        <v>13</v>
      </c>
      <c r="C21" s="14">
        <v>970000</v>
      </c>
      <c r="D21" s="15">
        <v>1.2643790035762764E-3</v>
      </c>
      <c r="E21" s="14">
        <v>24.230565181564721</v>
      </c>
    </row>
    <row r="22" spans="1:5" x14ac:dyDescent="0.2">
      <c r="A22" s="12" t="s">
        <v>26</v>
      </c>
      <c r="B22" s="13" t="s">
        <v>13</v>
      </c>
      <c r="C22" s="14">
        <v>3890055</v>
      </c>
      <c r="D22" s="15">
        <v>4.9423996243321187E-2</v>
      </c>
      <c r="E22" s="14">
        <v>27.839113115327745</v>
      </c>
    </row>
    <row r="23" spans="1:5" x14ac:dyDescent="0.2">
      <c r="A23" s="12" t="s">
        <v>27</v>
      </c>
      <c r="B23" s="13" t="s">
        <v>13</v>
      </c>
      <c r="C23" s="14">
        <v>1160400</v>
      </c>
      <c r="D23" s="15">
        <v>9.9049622119375111E-2</v>
      </c>
      <c r="E23" s="14">
        <v>24.886952399227912</v>
      </c>
    </row>
    <row r="24" spans="1:5" x14ac:dyDescent="0.2">
      <c r="A24" s="12" t="s">
        <v>28</v>
      </c>
      <c r="B24" s="13" t="s">
        <v>13</v>
      </c>
      <c r="C24" s="14">
        <v>21075000</v>
      </c>
      <c r="D24" s="15">
        <v>0.12022696249166355</v>
      </c>
      <c r="E24" s="14">
        <v>129.65058527389917</v>
      </c>
    </row>
    <row r="25" spans="1:5" x14ac:dyDescent="0.2">
      <c r="A25" s="12" t="s">
        <v>29</v>
      </c>
      <c r="B25" s="13" t="s">
        <v>13</v>
      </c>
      <c r="C25" s="14">
        <v>243131</v>
      </c>
      <c r="D25" s="15">
        <v>9.2419215150348517E-3</v>
      </c>
      <c r="E25" s="14">
        <v>4.020576751588762</v>
      </c>
    </row>
    <row r="26" spans="1:5" x14ac:dyDescent="0.2">
      <c r="A26" s="12" t="s">
        <v>30</v>
      </c>
      <c r="B26" s="13" t="s">
        <v>19</v>
      </c>
      <c r="C26" s="14">
        <v>5438761</v>
      </c>
      <c r="D26" s="15">
        <v>6.1116424432046818E-2</v>
      </c>
      <c r="E26" s="14">
        <v>0.14307397139664302</v>
      </c>
    </row>
    <row r="27" spans="1:5" x14ac:dyDescent="0.2">
      <c r="A27" s="12" t="s">
        <v>31</v>
      </c>
      <c r="B27" s="13" t="s">
        <v>13</v>
      </c>
      <c r="C27" s="14">
        <v>3945780</v>
      </c>
      <c r="D27" s="15">
        <v>3.148621089323741E-3</v>
      </c>
      <c r="E27" s="14">
        <v>40.39713356887269</v>
      </c>
    </row>
    <row r="28" spans="1:5" x14ac:dyDescent="0.2">
      <c r="A28" s="12" t="s">
        <v>32</v>
      </c>
      <c r="B28" s="13" t="s">
        <v>13</v>
      </c>
      <c r="C28" s="14">
        <v>3044397</v>
      </c>
      <c r="D28" s="15">
        <v>3.8054962500000001E-3</v>
      </c>
      <c r="E28" s="14">
        <v>43.265070074838306</v>
      </c>
    </row>
    <row r="29" spans="1:5" x14ac:dyDescent="0.2">
      <c r="A29" s="12" t="s">
        <v>33</v>
      </c>
      <c r="B29" s="13" t="s">
        <v>13</v>
      </c>
      <c r="C29" s="14">
        <v>4322927</v>
      </c>
      <c r="D29" s="15">
        <v>0.11653671825873572</v>
      </c>
      <c r="E29" s="14">
        <v>37.451281422492123</v>
      </c>
    </row>
    <row r="30" spans="1:5" x14ac:dyDescent="0.2">
      <c r="A30" s="16" t="s">
        <v>34</v>
      </c>
      <c r="B30" s="13" t="s">
        <v>13</v>
      </c>
      <c r="C30" s="14">
        <v>663760</v>
      </c>
      <c r="D30" s="15">
        <v>2.0490544297277714E-3</v>
      </c>
      <c r="E30" s="14">
        <v>3.6937576051743406</v>
      </c>
    </row>
    <row r="31" spans="1:5" x14ac:dyDescent="0.2">
      <c r="A31" s="12" t="s">
        <v>35</v>
      </c>
      <c r="B31" s="13" t="s">
        <v>13</v>
      </c>
      <c r="C31" s="14">
        <v>1360353</v>
      </c>
      <c r="D31" s="15">
        <v>4.1994656813358188E-3</v>
      </c>
      <c r="E31" s="14">
        <v>6.3725039225203464</v>
      </c>
    </row>
    <row r="32" spans="1:5" x14ac:dyDescent="0.2">
      <c r="A32" s="12" t="s">
        <v>36</v>
      </c>
      <c r="B32" s="13" t="s">
        <v>19</v>
      </c>
      <c r="C32" s="14">
        <v>1783700</v>
      </c>
      <c r="D32" s="15">
        <v>5.5939084582982783E-4</v>
      </c>
      <c r="E32" s="14">
        <v>31.331528763644165</v>
      </c>
    </row>
    <row r="33" spans="1:5" x14ac:dyDescent="0.2">
      <c r="A33" s="12" t="s">
        <v>37</v>
      </c>
      <c r="B33" s="13" t="s">
        <v>13</v>
      </c>
      <c r="C33" s="14">
        <v>2427790</v>
      </c>
      <c r="D33" s="15">
        <v>0.11451839622641509</v>
      </c>
      <c r="E33" s="14">
        <v>5.9193669785869893</v>
      </c>
    </row>
    <row r="34" spans="1:5" x14ac:dyDescent="0.2">
      <c r="A34" s="12" t="s">
        <v>38</v>
      </c>
      <c r="B34" s="13" t="s">
        <v>13</v>
      </c>
      <c r="C34" s="14">
        <v>14400000</v>
      </c>
      <c r="D34" s="15">
        <v>3.3255699895729132E-3</v>
      </c>
      <c r="E34" s="14">
        <v>87.042701854590192</v>
      </c>
    </row>
    <row r="35" spans="1:5" x14ac:dyDescent="0.2">
      <c r="A35" s="12" t="s">
        <v>39</v>
      </c>
      <c r="B35" s="13" t="s">
        <v>13</v>
      </c>
      <c r="C35" s="14">
        <v>540211</v>
      </c>
      <c r="D35" s="15">
        <v>3.944873667299547E-2</v>
      </c>
      <c r="E35" s="14">
        <v>7.6832393809754942</v>
      </c>
    </row>
    <row r="36" spans="1:5" x14ac:dyDescent="0.2">
      <c r="A36" s="12" t="s">
        <v>40</v>
      </c>
      <c r="B36" s="13" t="s">
        <v>19</v>
      </c>
      <c r="C36" s="14">
        <v>12111648</v>
      </c>
      <c r="D36" s="15">
        <v>9.058489401236941E-2</v>
      </c>
      <c r="E36" s="14">
        <v>70.674222649027556</v>
      </c>
    </row>
    <row r="37" spans="1:5" x14ac:dyDescent="0.2">
      <c r="A37" s="12" t="s">
        <v>41</v>
      </c>
      <c r="B37" s="13" t="s">
        <v>13</v>
      </c>
      <c r="C37" s="14">
        <v>1287600</v>
      </c>
      <c r="D37" s="15">
        <v>6.0495572627100862E-4</v>
      </c>
      <c r="E37" s="14">
        <v>12.281405560384238</v>
      </c>
    </row>
    <row r="38" spans="1:5" x14ac:dyDescent="0.2">
      <c r="A38" s="12" t="s">
        <v>41</v>
      </c>
      <c r="B38" s="13" t="s">
        <v>13</v>
      </c>
      <c r="C38" s="14">
        <v>4409972</v>
      </c>
      <c r="D38" s="15">
        <v>2.0719461122202646E-3</v>
      </c>
      <c r="E38" s="14">
        <v>42.038371324400899</v>
      </c>
    </row>
    <row r="39" spans="1:5" x14ac:dyDescent="0.2">
      <c r="A39" s="12" t="s">
        <v>42</v>
      </c>
      <c r="B39" s="13" t="s">
        <v>19</v>
      </c>
      <c r="C39" s="14">
        <v>596861</v>
      </c>
      <c r="D39" s="15">
        <v>2.076031689777956E-3</v>
      </c>
      <c r="E39" s="14">
        <v>18.627376274113626</v>
      </c>
    </row>
    <row r="40" spans="1:5" x14ac:dyDescent="0.2">
      <c r="A40" s="12" t="s">
        <v>43</v>
      </c>
      <c r="B40" s="13" t="s">
        <v>19</v>
      </c>
      <c r="C40" s="14">
        <v>5277700</v>
      </c>
      <c r="D40" s="15">
        <v>9.3309975461613971E-4</v>
      </c>
      <c r="E40" s="14">
        <v>3.9126803332166928</v>
      </c>
    </row>
    <row r="41" spans="1:5" x14ac:dyDescent="0.2">
      <c r="A41" s="12" t="s">
        <v>44</v>
      </c>
      <c r="B41" s="13" t="s">
        <v>19</v>
      </c>
      <c r="C41" s="14">
        <v>9495173</v>
      </c>
      <c r="D41" s="15">
        <v>2.3137640361255544E-2</v>
      </c>
      <c r="E41" s="14">
        <v>8.3847739634951637</v>
      </c>
    </row>
    <row r="42" spans="1:5" x14ac:dyDescent="0.2">
      <c r="A42" s="17" t="s">
        <v>45</v>
      </c>
      <c r="B42" s="18"/>
      <c r="C42" s="19"/>
      <c r="D42" s="20"/>
      <c r="E42" s="20">
        <f>SUM(E8:E41)</f>
        <v>941.68798199930029</v>
      </c>
    </row>
    <row r="43" spans="1:5" x14ac:dyDescent="0.2">
      <c r="A43" s="2"/>
      <c r="B43" s="13"/>
      <c r="C43" s="21"/>
      <c r="D43" s="22"/>
      <c r="E43" s="23"/>
    </row>
    <row r="44" spans="1:5" x14ac:dyDescent="0.2">
      <c r="A44" s="12" t="s">
        <v>46</v>
      </c>
      <c r="B44" s="13"/>
      <c r="C44" s="24"/>
      <c r="D44" s="22"/>
      <c r="E44" s="14">
        <v>185.30574259913539</v>
      </c>
    </row>
    <row r="45" spans="1:5" x14ac:dyDescent="0.2">
      <c r="A45" s="2"/>
      <c r="B45" s="13"/>
      <c r="C45" s="24"/>
      <c r="D45" s="22"/>
      <c r="E45" s="25"/>
    </row>
    <row r="46" spans="1:5" x14ac:dyDescent="0.2">
      <c r="A46" s="10" t="s">
        <v>47</v>
      </c>
      <c r="B46" s="13"/>
      <c r="C46" s="21"/>
      <c r="D46" s="22"/>
      <c r="E46" s="25"/>
    </row>
    <row r="47" spans="1:5" x14ac:dyDescent="0.2">
      <c r="A47" s="12" t="s">
        <v>48</v>
      </c>
      <c r="B47" s="13" t="s">
        <v>49</v>
      </c>
      <c r="C47" s="14">
        <v>940169</v>
      </c>
      <c r="D47" s="15"/>
      <c r="E47" s="14">
        <v>47.835135221410759</v>
      </c>
    </row>
    <row r="48" spans="1:5" x14ac:dyDescent="0.2">
      <c r="A48" s="12" t="s">
        <v>50</v>
      </c>
      <c r="B48" s="13" t="s">
        <v>51</v>
      </c>
      <c r="C48" s="14">
        <v>32303302</v>
      </c>
      <c r="D48" s="15"/>
      <c r="E48" s="14">
        <v>65.727528927317664</v>
      </c>
    </row>
    <row r="49" spans="1:5" x14ac:dyDescent="0.2">
      <c r="A49" s="12" t="s">
        <v>50</v>
      </c>
      <c r="B49" s="13" t="s">
        <v>51</v>
      </c>
      <c r="C49" s="14">
        <v>22375015</v>
      </c>
      <c r="D49" s="15"/>
      <c r="E49" s="14">
        <v>39.885925529681344</v>
      </c>
    </row>
    <row r="50" spans="1:5" x14ac:dyDescent="0.2">
      <c r="A50" s="12" t="s">
        <v>52</v>
      </c>
      <c r="B50" s="13" t="s">
        <v>49</v>
      </c>
      <c r="C50" s="14">
        <v>160000</v>
      </c>
      <c r="D50" s="15"/>
      <c r="E50" s="14">
        <v>15.097504000406362</v>
      </c>
    </row>
    <row r="51" spans="1:5" x14ac:dyDescent="0.2">
      <c r="A51" s="12" t="s">
        <v>53</v>
      </c>
      <c r="B51" s="13" t="s">
        <v>54</v>
      </c>
      <c r="C51" s="14">
        <v>4720364</v>
      </c>
      <c r="D51" s="15"/>
      <c r="E51" s="14">
        <v>1.555013089365737</v>
      </c>
    </row>
    <row r="52" spans="1:5" x14ac:dyDescent="0.2">
      <c r="A52" s="12" t="s">
        <v>55</v>
      </c>
      <c r="B52" s="13" t="s">
        <v>54</v>
      </c>
      <c r="C52" s="14">
        <v>6257655</v>
      </c>
      <c r="D52" s="15"/>
      <c r="E52" s="14">
        <v>4.7191567134359023</v>
      </c>
    </row>
    <row r="53" spans="1:5" x14ac:dyDescent="0.2">
      <c r="A53" s="12" t="s">
        <v>56</v>
      </c>
      <c r="B53" s="13" t="s">
        <v>57</v>
      </c>
      <c r="C53" s="14">
        <v>883774</v>
      </c>
      <c r="D53" s="15"/>
      <c r="E53" s="14">
        <v>12.993597886918538</v>
      </c>
    </row>
    <row r="54" spans="1:5" x14ac:dyDescent="0.2">
      <c r="A54" s="12" t="s">
        <v>58</v>
      </c>
      <c r="B54" s="13" t="s">
        <v>57</v>
      </c>
      <c r="C54" s="14">
        <v>2036689</v>
      </c>
      <c r="D54" s="15"/>
      <c r="E54" s="14">
        <v>32.032330871081712</v>
      </c>
    </row>
    <row r="55" spans="1:5" x14ac:dyDescent="0.2">
      <c r="A55" s="12" t="s">
        <v>59</v>
      </c>
      <c r="B55" s="13" t="s">
        <v>60</v>
      </c>
      <c r="C55" s="14">
        <v>752200</v>
      </c>
      <c r="D55" s="15"/>
      <c r="E55" s="14">
        <v>23.489701599485276</v>
      </c>
    </row>
    <row r="56" spans="1:5" x14ac:dyDescent="0.2">
      <c r="A56" s="12" t="s">
        <v>61</v>
      </c>
      <c r="B56" s="13" t="s">
        <v>62</v>
      </c>
      <c r="C56" s="14">
        <v>595000</v>
      </c>
      <c r="D56" s="15"/>
      <c r="E56" s="14">
        <v>80.084038650653</v>
      </c>
    </row>
    <row r="57" spans="1:5" x14ac:dyDescent="0.2">
      <c r="A57" s="12" t="s">
        <v>63</v>
      </c>
      <c r="B57" s="13" t="s">
        <v>64</v>
      </c>
      <c r="C57" s="14">
        <v>220000</v>
      </c>
      <c r="D57" s="15"/>
      <c r="E57" s="14">
        <v>6.8350920003160596</v>
      </c>
    </row>
    <row r="58" spans="1:5" x14ac:dyDescent="0.2">
      <c r="A58" s="12" t="s">
        <v>65</v>
      </c>
      <c r="B58" s="13" t="s">
        <v>51</v>
      </c>
      <c r="C58" s="14">
        <v>4874032</v>
      </c>
      <c r="D58" s="15"/>
      <c r="E58" s="14">
        <v>4.8881452788657995</v>
      </c>
    </row>
    <row r="59" spans="1:5" x14ac:dyDescent="0.2">
      <c r="A59" s="12" t="s">
        <v>66</v>
      </c>
      <c r="B59" s="13" t="s">
        <v>51</v>
      </c>
      <c r="C59" s="14">
        <v>1436768</v>
      </c>
      <c r="D59" s="15"/>
      <c r="E59" s="14">
        <v>1.5901225700127553</v>
      </c>
    </row>
    <row r="60" spans="1:5" x14ac:dyDescent="0.2">
      <c r="A60" s="12" t="s">
        <v>66</v>
      </c>
      <c r="B60" s="13" t="s">
        <v>51</v>
      </c>
      <c r="C60" s="14">
        <v>3383184</v>
      </c>
      <c r="D60" s="15"/>
      <c r="E60" s="14">
        <v>4.3054394430585505</v>
      </c>
    </row>
    <row r="61" spans="1:5" x14ac:dyDescent="0.2">
      <c r="A61" s="12" t="s">
        <v>67</v>
      </c>
      <c r="B61" s="13" t="s">
        <v>51</v>
      </c>
      <c r="C61" s="14">
        <v>2851007</v>
      </c>
      <c r="D61" s="15"/>
      <c r="E61" s="14">
        <v>2.5091273797564089</v>
      </c>
    </row>
    <row r="62" spans="1:5" x14ac:dyDescent="0.2">
      <c r="A62" s="12" t="s">
        <v>68</v>
      </c>
      <c r="B62" s="13" t="s">
        <v>13</v>
      </c>
      <c r="C62" s="14">
        <v>406261</v>
      </c>
      <c r="D62" s="15"/>
      <c r="E62" s="14">
        <v>10.941742673635018</v>
      </c>
    </row>
    <row r="63" spans="1:5" x14ac:dyDescent="0.2">
      <c r="A63" s="12" t="s">
        <v>69</v>
      </c>
      <c r="B63" s="13" t="s">
        <v>57</v>
      </c>
      <c r="C63" s="14">
        <v>2164951</v>
      </c>
      <c r="D63" s="15"/>
      <c r="E63" s="14">
        <v>1.890625608696143</v>
      </c>
    </row>
    <row r="64" spans="1:5" x14ac:dyDescent="0.2">
      <c r="A64" s="17" t="s">
        <v>70</v>
      </c>
      <c r="B64" s="26"/>
      <c r="C64" s="27"/>
      <c r="D64" s="28"/>
      <c r="E64" s="20">
        <f>SUM(E47:E63)</f>
        <v>356.38022744409705</v>
      </c>
    </row>
    <row r="65" spans="1:5" x14ac:dyDescent="0.2">
      <c r="A65" s="2"/>
      <c r="B65" s="3"/>
      <c r="C65" s="24"/>
      <c r="D65" s="22"/>
      <c r="E65" s="4"/>
    </row>
    <row r="66" spans="1:5" x14ac:dyDescent="0.2">
      <c r="A66" s="17" t="s">
        <v>71</v>
      </c>
      <c r="B66" s="29"/>
      <c r="C66" s="19"/>
      <c r="D66" s="20"/>
      <c r="E66" s="20">
        <f>E64+E42+E44</f>
        <v>1483.3739520425327</v>
      </c>
    </row>
    <row r="67" spans="1:5" x14ac:dyDescent="0.2">
      <c r="A67" s="2"/>
      <c r="B67" s="30"/>
      <c r="C67" s="9"/>
      <c r="D67" s="9"/>
      <c r="E67" s="31"/>
    </row>
    <row r="68" spans="1:5" ht="15" x14ac:dyDescent="0.25">
      <c r="A68" s="5" t="s">
        <v>72</v>
      </c>
      <c r="B68" s="5"/>
      <c r="C68" s="5"/>
      <c r="D68" s="5"/>
      <c r="E68" s="5"/>
    </row>
    <row r="69" spans="1:5" x14ac:dyDescent="0.2">
      <c r="A69" s="2"/>
      <c r="B69" s="3"/>
      <c r="C69" s="4"/>
      <c r="D69" s="4"/>
      <c r="E69" s="4"/>
    </row>
    <row r="70" spans="1:5" ht="39" thickBot="1" x14ac:dyDescent="0.25">
      <c r="A70" s="6"/>
      <c r="B70" s="7" t="s">
        <v>2</v>
      </c>
      <c r="C70" s="7" t="s">
        <v>3</v>
      </c>
      <c r="D70" s="7" t="s">
        <v>4</v>
      </c>
      <c r="E70" s="7" t="s">
        <v>5</v>
      </c>
    </row>
    <row r="71" spans="1:5" x14ac:dyDescent="0.2">
      <c r="A71" s="10" t="s">
        <v>7</v>
      </c>
      <c r="B71" s="32"/>
      <c r="C71" s="4"/>
      <c r="D71" s="4"/>
      <c r="E71" s="4"/>
    </row>
    <row r="72" spans="1:5" x14ac:dyDescent="0.2">
      <c r="A72" s="12" t="s">
        <v>73</v>
      </c>
      <c r="B72" s="8" t="s">
        <v>51</v>
      </c>
      <c r="C72" s="14">
        <v>4000000</v>
      </c>
      <c r="D72" s="15">
        <v>3.3750351267327797E-2</v>
      </c>
      <c r="E72" s="14">
        <v>60.48</v>
      </c>
    </row>
    <row r="73" spans="1:5" x14ac:dyDescent="0.2">
      <c r="A73" s="12" t="s">
        <v>74</v>
      </c>
      <c r="B73" s="8" t="s">
        <v>51</v>
      </c>
      <c r="C73" s="14">
        <v>20532625</v>
      </c>
      <c r="D73" s="15">
        <v>0.19179544571607759</v>
      </c>
      <c r="E73" s="14">
        <v>9.8556600000000003</v>
      </c>
    </row>
    <row r="74" spans="1:5" x14ac:dyDescent="0.2">
      <c r="A74" s="12" t="s">
        <v>75</v>
      </c>
      <c r="B74" s="13" t="s">
        <v>51</v>
      </c>
      <c r="C74" s="14">
        <v>117000</v>
      </c>
      <c r="D74" s="15">
        <v>6.4281617215606032E-2</v>
      </c>
      <c r="E74" s="14">
        <v>0.70784999999999998</v>
      </c>
    </row>
    <row r="75" spans="1:5" x14ac:dyDescent="0.2">
      <c r="A75" s="12" t="s">
        <v>76</v>
      </c>
      <c r="B75" s="13" t="s">
        <v>51</v>
      </c>
      <c r="C75" s="14">
        <v>2053296</v>
      </c>
      <c r="D75" s="15">
        <v>5.634391207687308E-2</v>
      </c>
      <c r="E75" s="14">
        <v>4.7020478399999996</v>
      </c>
    </row>
    <row r="76" spans="1:5" x14ac:dyDescent="0.2">
      <c r="A76" s="12" t="s">
        <v>77</v>
      </c>
      <c r="B76" s="13" t="s">
        <v>51</v>
      </c>
      <c r="C76" s="14">
        <v>4954834</v>
      </c>
      <c r="D76" s="15">
        <v>5.5774626353907583E-3</v>
      </c>
      <c r="E76" s="14">
        <v>82.398889420000003</v>
      </c>
    </row>
    <row r="77" spans="1:5" x14ac:dyDescent="0.2">
      <c r="A77" s="12" t="s">
        <v>78</v>
      </c>
      <c r="B77" s="13" t="s">
        <v>51</v>
      </c>
      <c r="C77" s="14">
        <v>6674081</v>
      </c>
      <c r="D77" s="15">
        <v>4.2028551624707804E-2</v>
      </c>
      <c r="E77" s="14">
        <v>12.480531470000001</v>
      </c>
    </row>
    <row r="78" spans="1:5" x14ac:dyDescent="0.2">
      <c r="A78" s="12" t="s">
        <v>79</v>
      </c>
      <c r="B78" s="13" t="s">
        <v>51</v>
      </c>
      <c r="C78" s="14">
        <v>1279880</v>
      </c>
      <c r="D78" s="15">
        <v>8.2390815802008462E-3</v>
      </c>
      <c r="E78" s="14">
        <v>15.563340800000001</v>
      </c>
    </row>
    <row r="79" spans="1:5" x14ac:dyDescent="0.2">
      <c r="A79" s="12" t="s">
        <v>80</v>
      </c>
      <c r="B79" s="13" t="s">
        <v>51</v>
      </c>
      <c r="C79" s="14">
        <v>2181238</v>
      </c>
      <c r="D79" s="15">
        <v>5.6219105740027406E-2</v>
      </c>
      <c r="E79" s="14">
        <v>33.220254740000001</v>
      </c>
    </row>
    <row r="80" spans="1:5" x14ac:dyDescent="0.2">
      <c r="A80" s="12" t="s">
        <v>81</v>
      </c>
      <c r="B80" s="13" t="s">
        <v>51</v>
      </c>
      <c r="C80" s="14">
        <v>1487381</v>
      </c>
      <c r="D80" s="15">
        <v>9.8929049100509679E-3</v>
      </c>
      <c r="E80" s="14">
        <v>35.429415420000005</v>
      </c>
    </row>
    <row r="81" spans="1:5" x14ac:dyDescent="0.2">
      <c r="A81" s="12" t="s">
        <v>82</v>
      </c>
      <c r="B81" s="13" t="s">
        <v>51</v>
      </c>
      <c r="C81" s="14">
        <v>1500000</v>
      </c>
      <c r="D81" s="15">
        <v>4.0053465052738388E-4</v>
      </c>
      <c r="E81" s="14">
        <v>8.73</v>
      </c>
    </row>
    <row r="82" spans="1:5" x14ac:dyDescent="0.2">
      <c r="A82" s="12" t="s">
        <v>83</v>
      </c>
      <c r="B82" s="13" t="s">
        <v>51</v>
      </c>
      <c r="C82" s="14">
        <v>1099757</v>
      </c>
      <c r="D82" s="15">
        <v>8.2510387952334108E-3</v>
      </c>
      <c r="E82" s="14">
        <v>38.348526590000006</v>
      </c>
    </row>
    <row r="83" spans="1:5" x14ac:dyDescent="0.2">
      <c r="A83" s="12" t="s">
        <v>84</v>
      </c>
      <c r="B83" s="13" t="s">
        <v>51</v>
      </c>
      <c r="C83" s="14">
        <v>1789538</v>
      </c>
      <c r="D83" s="15">
        <v>0.12413072189204637</v>
      </c>
      <c r="E83" s="14">
        <v>12.6162429</v>
      </c>
    </row>
    <row r="84" spans="1:5" x14ac:dyDescent="0.2">
      <c r="A84" s="12" t="s">
        <v>85</v>
      </c>
      <c r="B84" s="13" t="s">
        <v>51</v>
      </c>
      <c r="C84" s="14">
        <v>3000000</v>
      </c>
      <c r="D84" s="15">
        <v>2.8815919850555261E-2</v>
      </c>
      <c r="E84" s="14">
        <v>7.65</v>
      </c>
    </row>
    <row r="85" spans="1:5" x14ac:dyDescent="0.2">
      <c r="A85" s="12" t="s">
        <v>86</v>
      </c>
      <c r="B85" s="13" t="s">
        <v>51</v>
      </c>
      <c r="C85" s="14">
        <v>2075287</v>
      </c>
      <c r="D85" s="15">
        <v>3.4727251399398355E-2</v>
      </c>
      <c r="E85" s="14">
        <v>8.4505686600000001</v>
      </c>
    </row>
    <row r="86" spans="1:5" x14ac:dyDescent="0.2">
      <c r="A86" s="12" t="s">
        <v>87</v>
      </c>
      <c r="B86" s="13" t="s">
        <v>51</v>
      </c>
      <c r="C86" s="14">
        <v>20759500</v>
      </c>
      <c r="D86" s="15">
        <v>8.3729903058684274E-2</v>
      </c>
      <c r="E86" s="14">
        <v>9.9645600000000005</v>
      </c>
    </row>
    <row r="87" spans="1:5" x14ac:dyDescent="0.2">
      <c r="A87" s="12" t="s">
        <v>88</v>
      </c>
      <c r="B87" s="13" t="s">
        <v>51</v>
      </c>
      <c r="C87" s="14">
        <v>1679200</v>
      </c>
      <c r="D87" s="15">
        <v>8.9239920026321307E-2</v>
      </c>
      <c r="E87" s="14">
        <v>7.1365999999999996</v>
      </c>
    </row>
    <row r="88" spans="1:5" x14ac:dyDescent="0.2">
      <c r="A88" s="12" t="s">
        <v>89</v>
      </c>
      <c r="B88" s="13" t="s">
        <v>51</v>
      </c>
      <c r="C88" s="14">
        <v>1577079</v>
      </c>
      <c r="D88" s="15">
        <v>3.5754738138342006E-2</v>
      </c>
      <c r="E88" s="14">
        <v>31.383872100000001</v>
      </c>
    </row>
    <row r="89" spans="1:5" x14ac:dyDescent="0.2">
      <c r="A89" s="12" t="s">
        <v>90</v>
      </c>
      <c r="B89" s="13" t="s">
        <v>51</v>
      </c>
      <c r="C89" s="14">
        <v>9531219</v>
      </c>
      <c r="D89" s="15">
        <v>1.8007150652626511E-2</v>
      </c>
      <c r="E89" s="14">
        <v>117.04336932</v>
      </c>
    </row>
    <row r="90" spans="1:5" x14ac:dyDescent="0.2">
      <c r="A90" s="12" t="s">
        <v>91</v>
      </c>
      <c r="B90" s="13" t="s">
        <v>51</v>
      </c>
      <c r="C90" s="14">
        <v>629250</v>
      </c>
      <c r="D90" s="15">
        <v>4.2433707489500483E-2</v>
      </c>
      <c r="E90" s="14">
        <v>14.6048925</v>
      </c>
    </row>
    <row r="91" spans="1:5" x14ac:dyDescent="0.2">
      <c r="A91" s="12" t="s">
        <v>92</v>
      </c>
      <c r="B91" s="13" t="s">
        <v>51</v>
      </c>
      <c r="C91" s="14">
        <v>1487381</v>
      </c>
      <c r="D91" s="15">
        <v>9.8929049100509679E-3</v>
      </c>
      <c r="E91" s="14">
        <v>10.7091432</v>
      </c>
    </row>
    <row r="92" spans="1:5" x14ac:dyDescent="0.2">
      <c r="A92" s="12" t="s">
        <v>93</v>
      </c>
      <c r="B92" s="13" t="s">
        <v>51</v>
      </c>
      <c r="C92" s="14">
        <v>1018119</v>
      </c>
      <c r="D92" s="15">
        <v>5.1617986573084425E-3</v>
      </c>
      <c r="E92" s="14">
        <v>36.41811663</v>
      </c>
    </row>
    <row r="93" spans="1:5" x14ac:dyDescent="0.2">
      <c r="A93" s="12" t="s">
        <v>94</v>
      </c>
      <c r="B93" s="13" t="s">
        <v>51</v>
      </c>
      <c r="C93" s="14">
        <v>4370951</v>
      </c>
      <c r="D93" s="15">
        <v>3.4356496086074467E-2</v>
      </c>
      <c r="E93" s="14">
        <v>44.408862159999998</v>
      </c>
    </row>
    <row r="94" spans="1:5" x14ac:dyDescent="0.2">
      <c r="A94" s="17" t="s">
        <v>95</v>
      </c>
      <c r="B94" s="26"/>
      <c r="C94" s="27"/>
      <c r="D94" s="28"/>
      <c r="E94" s="20">
        <f>SUM(E72:E93)</f>
        <v>602.30274374999999</v>
      </c>
    </row>
    <row r="95" spans="1:5" x14ac:dyDescent="0.2">
      <c r="A95" s="2"/>
      <c r="B95" s="8"/>
      <c r="C95" s="4"/>
      <c r="D95" s="4"/>
      <c r="E95" s="33"/>
    </row>
    <row r="96" spans="1:5" x14ac:dyDescent="0.2">
      <c r="A96" s="12" t="s">
        <v>96</v>
      </c>
      <c r="B96" s="13" t="s">
        <v>51</v>
      </c>
      <c r="C96" s="14">
        <v>20312267.399999999</v>
      </c>
      <c r="D96" s="15"/>
      <c r="E96" s="14">
        <v>12.16048471</v>
      </c>
    </row>
    <row r="97" spans="1:5" x14ac:dyDescent="0.2">
      <c r="A97" s="2"/>
      <c r="B97" s="13"/>
      <c r="C97" s="34"/>
      <c r="D97" s="35"/>
      <c r="E97" s="34"/>
    </row>
    <row r="98" spans="1:5" x14ac:dyDescent="0.2">
      <c r="A98" s="17" t="s">
        <v>97</v>
      </c>
      <c r="B98" s="26"/>
      <c r="C98" s="27"/>
      <c r="D98" s="28"/>
      <c r="E98" s="20">
        <v>614.46322845999998</v>
      </c>
    </row>
    <row r="99" spans="1:5" x14ac:dyDescent="0.2">
      <c r="A99" s="2"/>
      <c r="B99" s="8"/>
      <c r="C99" s="4"/>
      <c r="D99" s="4"/>
      <c r="E99" s="33"/>
    </row>
    <row r="100" spans="1:5" x14ac:dyDescent="0.2">
      <c r="A100" s="10" t="s">
        <v>47</v>
      </c>
      <c r="B100" s="8"/>
      <c r="C100" s="4"/>
      <c r="D100" s="4"/>
      <c r="E100" s="36"/>
    </row>
    <row r="101" spans="1:5" x14ac:dyDescent="0.2">
      <c r="A101" s="12" t="s">
        <v>98</v>
      </c>
      <c r="B101" s="13" t="s">
        <v>51</v>
      </c>
      <c r="C101" s="14">
        <v>765616.76659999997</v>
      </c>
      <c r="D101" s="15"/>
      <c r="E101" s="14">
        <v>22.438175579999999</v>
      </c>
    </row>
    <row r="102" spans="1:5" x14ac:dyDescent="0.2">
      <c r="A102" s="12" t="s">
        <v>99</v>
      </c>
      <c r="B102" s="13" t="s">
        <v>51</v>
      </c>
      <c r="C102" s="14">
        <v>161674.522</v>
      </c>
      <c r="D102" s="15"/>
      <c r="E102" s="14">
        <v>38.80188528</v>
      </c>
    </row>
    <row r="103" spans="1:5" x14ac:dyDescent="0.2">
      <c r="A103" s="12" t="s">
        <v>100</v>
      </c>
      <c r="B103" s="13" t="s">
        <v>51</v>
      </c>
      <c r="C103" s="14">
        <v>4989.84</v>
      </c>
      <c r="D103" s="15"/>
      <c r="E103" s="14">
        <v>8.6147610700000001</v>
      </c>
    </row>
    <row r="104" spans="1:5" x14ac:dyDescent="0.2">
      <c r="A104" s="17" t="s">
        <v>95</v>
      </c>
      <c r="B104" s="26"/>
      <c r="C104" s="27"/>
      <c r="D104" s="28"/>
      <c r="E104" s="20">
        <v>69.85482193</v>
      </c>
    </row>
    <row r="105" spans="1:5" x14ac:dyDescent="0.2">
      <c r="A105" s="2"/>
      <c r="B105" s="8"/>
      <c r="C105" s="4"/>
      <c r="D105" s="4"/>
      <c r="E105" s="36"/>
    </row>
    <row r="106" spans="1:5" x14ac:dyDescent="0.2">
      <c r="A106" s="10" t="s">
        <v>101</v>
      </c>
      <c r="B106" s="8"/>
      <c r="C106" s="4"/>
      <c r="D106" s="4"/>
      <c r="E106" s="36"/>
    </row>
    <row r="107" spans="1:5" x14ac:dyDescent="0.2">
      <c r="A107" s="12" t="s">
        <v>102</v>
      </c>
      <c r="B107" s="13" t="s">
        <v>51</v>
      </c>
      <c r="C107" s="14">
        <v>13455461.83</v>
      </c>
      <c r="D107" s="15"/>
      <c r="E107" s="14">
        <v>15.52640551</v>
      </c>
    </row>
    <row r="108" spans="1:5" x14ac:dyDescent="0.2">
      <c r="A108" s="12" t="s">
        <v>103</v>
      </c>
      <c r="B108" s="8" t="s">
        <v>51</v>
      </c>
      <c r="C108" s="14">
        <v>19305861.859999999</v>
      </c>
      <c r="D108" s="15"/>
      <c r="E108" s="14">
        <v>18.802520359999999</v>
      </c>
    </row>
    <row r="109" spans="1:5" x14ac:dyDescent="0.2">
      <c r="A109" s="12" t="s">
        <v>104</v>
      </c>
      <c r="B109" s="8" t="s">
        <v>51</v>
      </c>
      <c r="C109" s="14">
        <v>10257478.91</v>
      </c>
      <c r="D109" s="15"/>
      <c r="E109" s="14">
        <v>12.014026900000001</v>
      </c>
    </row>
    <row r="110" spans="1:5" x14ac:dyDescent="0.2">
      <c r="A110" s="12" t="s">
        <v>105</v>
      </c>
      <c r="B110" s="8" t="s">
        <v>51</v>
      </c>
      <c r="C110" s="14">
        <v>6612695.8899999997</v>
      </c>
      <c r="D110" s="15"/>
      <c r="E110" s="14">
        <v>8.2709596699999999</v>
      </c>
    </row>
    <row r="111" spans="1:5" x14ac:dyDescent="0.2">
      <c r="A111" s="12" t="s">
        <v>106</v>
      </c>
      <c r="B111" s="8" t="s">
        <v>51</v>
      </c>
      <c r="C111" s="14">
        <v>8042152.7699999996</v>
      </c>
      <c r="D111" s="15"/>
      <c r="E111" s="14">
        <v>8.0654389500000008</v>
      </c>
    </row>
    <row r="112" spans="1:5" x14ac:dyDescent="0.2">
      <c r="A112" s="12" t="s">
        <v>107</v>
      </c>
      <c r="B112" s="13" t="s">
        <v>51</v>
      </c>
      <c r="C112" s="14">
        <v>4778688.47</v>
      </c>
      <c r="D112" s="15"/>
      <c r="E112" s="14">
        <v>5.0931441699999995</v>
      </c>
    </row>
    <row r="113" spans="1:6" x14ac:dyDescent="0.2">
      <c r="A113" s="17" t="s">
        <v>95</v>
      </c>
      <c r="B113" s="29"/>
      <c r="C113" s="19"/>
      <c r="D113" s="20"/>
      <c r="E113" s="20">
        <v>67.772495559999996</v>
      </c>
    </row>
    <row r="114" spans="1:6" x14ac:dyDescent="0.2">
      <c r="A114" s="2"/>
      <c r="B114" s="8"/>
      <c r="C114" s="4"/>
      <c r="D114" s="4"/>
      <c r="E114" s="37"/>
    </row>
    <row r="115" spans="1:6" x14ac:dyDescent="0.2">
      <c r="A115" s="12" t="s">
        <v>108</v>
      </c>
      <c r="B115" s="8"/>
      <c r="C115" s="14"/>
      <c r="D115" s="15"/>
      <c r="E115" s="14">
        <v>33.626770219999997</v>
      </c>
    </row>
    <row r="116" spans="1:6" x14ac:dyDescent="0.2">
      <c r="A116" s="2"/>
      <c r="B116" s="8"/>
      <c r="C116" s="38"/>
      <c r="D116" s="38"/>
      <c r="E116" s="34"/>
    </row>
    <row r="117" spans="1:6" x14ac:dyDescent="0.2">
      <c r="A117" s="17" t="s">
        <v>109</v>
      </c>
      <c r="B117" s="26"/>
      <c r="C117" s="27"/>
      <c r="D117" s="28"/>
      <c r="E117" s="20">
        <v>785.71731617</v>
      </c>
    </row>
    <row r="118" spans="1:6" x14ac:dyDescent="0.2">
      <c r="A118" s="2"/>
      <c r="B118" s="8"/>
      <c r="C118" s="39"/>
      <c r="D118" s="39"/>
      <c r="E118" s="40"/>
      <c r="F118" s="41"/>
    </row>
    <row r="119" spans="1:6" x14ac:dyDescent="0.2">
      <c r="A119" s="10" t="s">
        <v>110</v>
      </c>
      <c r="B119" s="8"/>
      <c r="C119" s="39"/>
      <c r="D119" s="39"/>
      <c r="E119" s="40"/>
      <c r="F119" s="41"/>
    </row>
    <row r="120" spans="1:6" x14ac:dyDescent="0.2">
      <c r="A120" s="12" t="s">
        <v>111</v>
      </c>
      <c r="B120" s="8" t="s">
        <v>112</v>
      </c>
      <c r="C120" s="14">
        <v>389329</v>
      </c>
      <c r="D120" s="15">
        <v>6.4904111443377918E-2</v>
      </c>
      <c r="E120" s="14">
        <v>6.0188194900000003</v>
      </c>
    </row>
    <row r="121" spans="1:6" x14ac:dyDescent="0.2">
      <c r="A121" s="12" t="s">
        <v>113</v>
      </c>
      <c r="B121" s="8" t="s">
        <v>54</v>
      </c>
      <c r="C121" s="14">
        <v>872610</v>
      </c>
      <c r="D121" s="15">
        <v>0.12520002576858463</v>
      </c>
      <c r="E121" s="14">
        <v>11.554432</v>
      </c>
    </row>
    <row r="122" spans="1:6" x14ac:dyDescent="0.2">
      <c r="A122" s="12" t="s">
        <v>114</v>
      </c>
      <c r="B122" s="8" t="s">
        <v>54</v>
      </c>
      <c r="C122" s="14">
        <v>8706965</v>
      </c>
      <c r="D122" s="15">
        <v>1.3931143999999999E-2</v>
      </c>
      <c r="E122" s="14">
        <v>8.2410711299999999</v>
      </c>
    </row>
    <row r="123" spans="1:6" x14ac:dyDescent="0.2">
      <c r="A123" s="12" t="s">
        <v>115</v>
      </c>
      <c r="B123" s="8" t="s">
        <v>62</v>
      </c>
      <c r="C123" s="14">
        <v>21120</v>
      </c>
      <c r="D123" s="15">
        <v>2.3473500063351774E-5</v>
      </c>
      <c r="E123" s="14">
        <v>8.5885856</v>
      </c>
    </row>
    <row r="124" spans="1:6" x14ac:dyDescent="0.2">
      <c r="A124" s="2"/>
      <c r="B124" s="13"/>
      <c r="C124" s="4"/>
      <c r="D124" s="4"/>
      <c r="E124" s="36"/>
    </row>
    <row r="125" spans="1:6" ht="15" x14ac:dyDescent="0.25">
      <c r="A125" s="42" t="s">
        <v>116</v>
      </c>
      <c r="B125" s="8"/>
      <c r="C125" s="4"/>
      <c r="D125" s="4"/>
      <c r="E125" s="43"/>
    </row>
    <row r="126" spans="1:6" x14ac:dyDescent="0.2">
      <c r="A126" s="44" t="s">
        <v>117</v>
      </c>
      <c r="B126" s="8" t="s">
        <v>54</v>
      </c>
      <c r="C126" s="45"/>
      <c r="D126" s="46"/>
      <c r="E126" s="45">
        <v>53.620198680000001</v>
      </c>
    </row>
    <row r="127" spans="1:6" x14ac:dyDescent="0.2">
      <c r="A127" s="44" t="s">
        <v>118</v>
      </c>
      <c r="B127" s="8" t="s">
        <v>54</v>
      </c>
      <c r="C127" s="45"/>
      <c r="D127" s="46"/>
      <c r="E127" s="45">
        <v>52.591817140000003</v>
      </c>
    </row>
    <row r="128" spans="1:6" x14ac:dyDescent="0.2">
      <c r="A128" s="44" t="s">
        <v>119</v>
      </c>
      <c r="B128" s="8" t="s">
        <v>60</v>
      </c>
      <c r="C128" s="45"/>
      <c r="D128" s="46"/>
      <c r="E128" s="45">
        <v>23.161558500000002</v>
      </c>
    </row>
    <row r="129" spans="1:5" x14ac:dyDescent="0.2">
      <c r="A129" s="44" t="s">
        <v>120</v>
      </c>
      <c r="B129" s="8" t="s">
        <v>49</v>
      </c>
      <c r="C129" s="45"/>
      <c r="D129" s="46"/>
      <c r="E129" s="45">
        <v>70.34424915999999</v>
      </c>
    </row>
    <row r="130" spans="1:5" x14ac:dyDescent="0.2">
      <c r="A130" s="44" t="s">
        <v>121</v>
      </c>
      <c r="B130" s="8" t="s">
        <v>49</v>
      </c>
      <c r="C130" s="45"/>
      <c r="D130" s="46"/>
      <c r="E130" s="45">
        <v>48.182505159999998</v>
      </c>
    </row>
    <row r="131" spans="1:5" x14ac:dyDescent="0.2">
      <c r="A131" s="44" t="s">
        <v>122</v>
      </c>
      <c r="B131" s="13" t="s">
        <v>49</v>
      </c>
      <c r="C131" s="45"/>
      <c r="D131" s="46"/>
      <c r="E131" s="45">
        <v>31.421680200000001</v>
      </c>
    </row>
    <row r="132" spans="1:5" x14ac:dyDescent="0.2">
      <c r="A132" s="44" t="s">
        <v>123</v>
      </c>
      <c r="B132" s="8" t="s">
        <v>49</v>
      </c>
      <c r="C132" s="45"/>
      <c r="D132" s="46"/>
      <c r="E132" s="45">
        <v>12.583850369999999</v>
      </c>
    </row>
    <row r="133" spans="1:5" x14ac:dyDescent="0.2">
      <c r="A133" s="44" t="s">
        <v>124</v>
      </c>
      <c r="B133" s="8" t="s">
        <v>49</v>
      </c>
      <c r="C133" s="45"/>
      <c r="D133" s="46"/>
      <c r="E133" s="45">
        <v>41.28260272</v>
      </c>
    </row>
    <row r="134" spans="1:5" x14ac:dyDescent="0.2">
      <c r="A134" s="44" t="s">
        <v>125</v>
      </c>
      <c r="B134" s="8" t="s">
        <v>49</v>
      </c>
      <c r="C134" s="45"/>
      <c r="D134" s="46"/>
      <c r="E134" s="45">
        <v>56.739237509999995</v>
      </c>
    </row>
    <row r="135" spans="1:5" x14ac:dyDescent="0.2">
      <c r="A135" s="44" t="s">
        <v>126</v>
      </c>
      <c r="B135" s="8" t="s">
        <v>49</v>
      </c>
      <c r="C135" s="45"/>
      <c r="D135" s="46"/>
      <c r="E135" s="45">
        <v>37.289434590000006</v>
      </c>
    </row>
    <row r="136" spans="1:5" x14ac:dyDescent="0.2">
      <c r="A136" s="44" t="s">
        <v>127</v>
      </c>
      <c r="B136" s="13" t="s">
        <v>13</v>
      </c>
      <c r="C136" s="45"/>
      <c r="D136" s="46"/>
      <c r="E136" s="45">
        <v>16.202116199999999</v>
      </c>
    </row>
    <row r="137" spans="1:5" x14ac:dyDescent="0.2">
      <c r="A137" s="44" t="s">
        <v>128</v>
      </c>
      <c r="B137" s="8" t="s">
        <v>129</v>
      </c>
      <c r="C137" s="45"/>
      <c r="D137" s="46"/>
      <c r="E137" s="45">
        <v>18.602568809999998</v>
      </c>
    </row>
    <row r="138" spans="1:5" x14ac:dyDescent="0.2">
      <c r="A138" s="44" t="s">
        <v>130</v>
      </c>
      <c r="B138" s="8" t="s">
        <v>57</v>
      </c>
      <c r="C138" s="45"/>
      <c r="D138" s="46"/>
      <c r="E138" s="45">
        <v>47.744372909999996</v>
      </c>
    </row>
    <row r="139" spans="1:5" x14ac:dyDescent="0.2">
      <c r="A139" s="44" t="s">
        <v>131</v>
      </c>
      <c r="B139" s="8" t="s">
        <v>57</v>
      </c>
      <c r="C139" s="45"/>
      <c r="D139" s="46"/>
      <c r="E139" s="45">
        <v>57.574342280000003</v>
      </c>
    </row>
    <row r="140" spans="1:5" x14ac:dyDescent="0.2">
      <c r="A140" s="44" t="s">
        <v>132</v>
      </c>
      <c r="B140" s="8" t="s">
        <v>62</v>
      </c>
      <c r="C140" s="45"/>
      <c r="D140" s="46"/>
      <c r="E140" s="45">
        <v>126.78716829999999</v>
      </c>
    </row>
    <row r="141" spans="1:5" x14ac:dyDescent="0.2">
      <c r="A141" s="44" t="s">
        <v>133</v>
      </c>
      <c r="B141" s="8" t="s">
        <v>62</v>
      </c>
      <c r="C141" s="45"/>
      <c r="D141" s="46"/>
      <c r="E141" s="45">
        <v>24.729774640000002</v>
      </c>
    </row>
    <row r="142" spans="1:5" x14ac:dyDescent="0.2">
      <c r="A142" s="2"/>
      <c r="B142" s="8"/>
      <c r="C142" s="4"/>
      <c r="D142" s="4"/>
      <c r="E142" s="37"/>
    </row>
    <row r="143" spans="1:5" ht="15" x14ac:dyDescent="0.25">
      <c r="A143" s="42" t="s">
        <v>116</v>
      </c>
      <c r="B143" s="13"/>
      <c r="C143" s="4"/>
      <c r="D143" s="4"/>
      <c r="E143" s="43"/>
    </row>
    <row r="144" spans="1:5" x14ac:dyDescent="0.2">
      <c r="A144" s="44" t="s">
        <v>134</v>
      </c>
      <c r="B144" s="8" t="s">
        <v>135</v>
      </c>
      <c r="C144" s="45"/>
      <c r="D144" s="46"/>
      <c r="E144" s="45">
        <v>54.834349179999997</v>
      </c>
    </row>
    <row r="145" spans="1:5" x14ac:dyDescent="0.2">
      <c r="A145" s="44" t="s">
        <v>136</v>
      </c>
      <c r="B145" s="8" t="s">
        <v>135</v>
      </c>
      <c r="C145" s="45"/>
      <c r="D145" s="46"/>
      <c r="E145" s="45">
        <v>19.732227309999999</v>
      </c>
    </row>
    <row r="146" spans="1:5" x14ac:dyDescent="0.2">
      <c r="A146" s="44" t="s">
        <v>137</v>
      </c>
      <c r="B146" s="8" t="s">
        <v>135</v>
      </c>
      <c r="C146" s="45"/>
      <c r="D146" s="46"/>
      <c r="E146" s="45">
        <v>15.26332317</v>
      </c>
    </row>
    <row r="147" spans="1:5" x14ac:dyDescent="0.2">
      <c r="A147" s="44" t="s">
        <v>138</v>
      </c>
      <c r="B147" s="8" t="s">
        <v>135</v>
      </c>
      <c r="C147" s="45"/>
      <c r="D147" s="46"/>
      <c r="E147" s="45">
        <v>24.786706550000002</v>
      </c>
    </row>
    <row r="148" spans="1:5" x14ac:dyDescent="0.2">
      <c r="A148" s="44" t="s">
        <v>139</v>
      </c>
      <c r="B148" s="13" t="s">
        <v>135</v>
      </c>
      <c r="C148" s="45"/>
      <c r="D148" s="46"/>
      <c r="E148" s="45">
        <v>10.232545869999999</v>
      </c>
    </row>
    <row r="149" spans="1:5" x14ac:dyDescent="0.2">
      <c r="A149" s="44" t="s">
        <v>140</v>
      </c>
      <c r="B149" s="8" t="s">
        <v>135</v>
      </c>
      <c r="C149" s="45"/>
      <c r="D149" s="46"/>
      <c r="E149" s="45">
        <v>19.504425399999999</v>
      </c>
    </row>
    <row r="150" spans="1:5" x14ac:dyDescent="0.2">
      <c r="A150" s="44" t="s">
        <v>141</v>
      </c>
      <c r="B150" s="8" t="s">
        <v>135</v>
      </c>
      <c r="C150" s="45"/>
      <c r="D150" s="46"/>
      <c r="E150" s="45">
        <v>14.4517916</v>
      </c>
    </row>
    <row r="151" spans="1:5" x14ac:dyDescent="0.2">
      <c r="A151" s="44" t="s">
        <v>142</v>
      </c>
      <c r="B151" s="8" t="s">
        <v>135</v>
      </c>
      <c r="C151" s="45"/>
      <c r="D151" s="46"/>
      <c r="E151" s="45">
        <v>32.323306729999999</v>
      </c>
    </row>
    <row r="152" spans="1:5" x14ac:dyDescent="0.2">
      <c r="A152" s="44" t="s">
        <v>143</v>
      </c>
      <c r="B152" s="8" t="s">
        <v>135</v>
      </c>
      <c r="C152" s="45"/>
      <c r="D152" s="46"/>
      <c r="E152" s="45">
        <v>41.8119114</v>
      </c>
    </row>
    <row r="153" spans="1:5" x14ac:dyDescent="0.2">
      <c r="A153" s="44" t="s">
        <v>144</v>
      </c>
      <c r="B153" s="8" t="s">
        <v>135</v>
      </c>
      <c r="C153" s="45"/>
      <c r="D153" s="46"/>
      <c r="E153" s="45">
        <v>5.5089332799999999</v>
      </c>
    </row>
    <row r="154" spans="1:5" x14ac:dyDescent="0.2">
      <c r="A154" s="44" t="s">
        <v>145</v>
      </c>
      <c r="B154" s="8" t="s">
        <v>135</v>
      </c>
      <c r="C154" s="45"/>
      <c r="D154" s="46"/>
      <c r="E154" s="45">
        <v>18.34840848</v>
      </c>
    </row>
    <row r="155" spans="1:5" x14ac:dyDescent="0.2">
      <c r="A155" s="44" t="s">
        <v>146</v>
      </c>
      <c r="B155" s="13" t="s">
        <v>135</v>
      </c>
      <c r="C155" s="45"/>
      <c r="D155" s="46"/>
      <c r="E155" s="45">
        <v>5.8462932300000006</v>
      </c>
    </row>
    <row r="156" spans="1:5" x14ac:dyDescent="0.2">
      <c r="A156" s="44" t="s">
        <v>147</v>
      </c>
      <c r="B156" s="8" t="s">
        <v>135</v>
      </c>
      <c r="C156" s="45"/>
      <c r="D156" s="46"/>
      <c r="E156" s="45">
        <v>30.28936552</v>
      </c>
    </row>
    <row r="157" spans="1:5" x14ac:dyDescent="0.2">
      <c r="A157" s="44" t="s">
        <v>148</v>
      </c>
      <c r="B157" s="8" t="s">
        <v>135</v>
      </c>
      <c r="C157" s="45"/>
      <c r="D157" s="46"/>
      <c r="E157" s="45">
        <v>23.044343420000001</v>
      </c>
    </row>
    <row r="158" spans="1:5" x14ac:dyDescent="0.2">
      <c r="A158" s="44" t="s">
        <v>149</v>
      </c>
      <c r="B158" s="8" t="s">
        <v>135</v>
      </c>
      <c r="C158" s="45"/>
      <c r="D158" s="46"/>
      <c r="E158" s="45">
        <v>17.35402002</v>
      </c>
    </row>
    <row r="159" spans="1:5" x14ac:dyDescent="0.2">
      <c r="A159" s="44" t="s">
        <v>150</v>
      </c>
      <c r="B159" s="8" t="s">
        <v>135</v>
      </c>
      <c r="C159" s="45"/>
      <c r="D159" s="46"/>
      <c r="E159" s="45">
        <v>9.1441334399999992</v>
      </c>
    </row>
    <row r="160" spans="1:5" x14ac:dyDescent="0.2">
      <c r="A160" s="44" t="s">
        <v>151</v>
      </c>
      <c r="B160" s="13" t="s">
        <v>54</v>
      </c>
      <c r="C160" s="45"/>
      <c r="D160" s="46"/>
      <c r="E160" s="45">
        <v>9.5373190000000001</v>
      </c>
    </row>
    <row r="161" spans="1:5" x14ac:dyDescent="0.2">
      <c r="A161" s="44" t="s">
        <v>152</v>
      </c>
      <c r="B161" s="8" t="s">
        <v>54</v>
      </c>
      <c r="C161" s="45"/>
      <c r="D161" s="46"/>
      <c r="E161" s="45">
        <v>5.5316296900000008</v>
      </c>
    </row>
    <row r="162" spans="1:5" x14ac:dyDescent="0.2">
      <c r="A162" s="44" t="s">
        <v>153</v>
      </c>
      <c r="B162" s="8" t="s">
        <v>54</v>
      </c>
      <c r="C162" s="45"/>
      <c r="D162" s="46"/>
      <c r="E162" s="45">
        <v>47.474167680000001</v>
      </c>
    </row>
    <row r="163" spans="1:5" x14ac:dyDescent="0.2">
      <c r="A163" s="44" t="s">
        <v>154</v>
      </c>
      <c r="B163" s="8" t="s">
        <v>54</v>
      </c>
      <c r="C163" s="45"/>
      <c r="D163" s="46"/>
      <c r="E163" s="45">
        <v>16.811711750000001</v>
      </c>
    </row>
    <row r="164" spans="1:5" x14ac:dyDescent="0.2">
      <c r="A164" s="44" t="s">
        <v>155</v>
      </c>
      <c r="B164" s="8" t="s">
        <v>54</v>
      </c>
      <c r="C164" s="45"/>
      <c r="D164" s="46"/>
      <c r="E164" s="45">
        <v>6.0154941800000001</v>
      </c>
    </row>
    <row r="165" spans="1:5" x14ac:dyDescent="0.2">
      <c r="A165" s="44" t="s">
        <v>156</v>
      </c>
      <c r="B165" s="8" t="s">
        <v>54</v>
      </c>
      <c r="C165" s="45"/>
      <c r="D165" s="46"/>
      <c r="E165" s="45">
        <v>10.035525380000001</v>
      </c>
    </row>
    <row r="166" spans="1:5" x14ac:dyDescent="0.2">
      <c r="A166" s="44" t="s">
        <v>157</v>
      </c>
      <c r="B166" s="8" t="s">
        <v>54</v>
      </c>
      <c r="C166" s="45"/>
      <c r="D166" s="46"/>
      <c r="E166" s="45">
        <v>9.203419929999999</v>
      </c>
    </row>
    <row r="167" spans="1:5" x14ac:dyDescent="0.2">
      <c r="A167" s="44" t="s">
        <v>158</v>
      </c>
      <c r="B167" s="13" t="s">
        <v>54</v>
      </c>
      <c r="C167" s="45"/>
      <c r="D167" s="46"/>
      <c r="E167" s="45">
        <v>7.4417095199999999</v>
      </c>
    </row>
    <row r="168" spans="1:5" x14ac:dyDescent="0.2">
      <c r="A168" s="44" t="s">
        <v>159</v>
      </c>
      <c r="B168" s="8" t="s">
        <v>64</v>
      </c>
      <c r="C168" s="45"/>
      <c r="D168" s="46"/>
      <c r="E168" s="45">
        <v>8.7583935999999998</v>
      </c>
    </row>
    <row r="169" spans="1:5" x14ac:dyDescent="0.2">
      <c r="A169" s="44" t="s">
        <v>160</v>
      </c>
      <c r="B169" s="8" t="s">
        <v>9</v>
      </c>
      <c r="C169" s="45"/>
      <c r="D169" s="46"/>
      <c r="E169" s="45">
        <v>10.071002140000001</v>
      </c>
    </row>
    <row r="170" spans="1:5" x14ac:dyDescent="0.2">
      <c r="A170" s="44" t="s">
        <v>161</v>
      </c>
      <c r="B170" s="8" t="s">
        <v>57</v>
      </c>
      <c r="C170" s="45"/>
      <c r="D170" s="46"/>
      <c r="E170" s="45">
        <v>6.9952148799999998</v>
      </c>
    </row>
    <row r="171" spans="1:5" x14ac:dyDescent="0.2">
      <c r="A171" s="44" t="s">
        <v>162</v>
      </c>
      <c r="B171" s="8" t="s">
        <v>57</v>
      </c>
      <c r="C171" s="45"/>
      <c r="D171" s="46"/>
      <c r="E171" s="45">
        <v>15.64647452</v>
      </c>
    </row>
    <row r="172" spans="1:5" x14ac:dyDescent="0.2">
      <c r="A172" s="47"/>
      <c r="B172" s="13"/>
      <c r="C172" s="45"/>
      <c r="D172" s="46"/>
      <c r="E172" s="45"/>
    </row>
    <row r="173" spans="1:5" x14ac:dyDescent="0.2">
      <c r="A173" s="44" t="s">
        <v>163</v>
      </c>
      <c r="B173" s="8"/>
      <c r="C173" s="45"/>
      <c r="D173" s="46"/>
      <c r="E173" s="45">
        <v>82.48138711</v>
      </c>
    </row>
    <row r="174" spans="1:5" x14ac:dyDescent="0.2">
      <c r="A174" s="47"/>
      <c r="B174" s="8"/>
      <c r="C174" s="45"/>
      <c r="D174" s="46"/>
      <c r="E174" s="45"/>
    </row>
    <row r="175" spans="1:5" x14ac:dyDescent="0.2">
      <c r="A175" s="17" t="s">
        <v>164</v>
      </c>
      <c r="B175" s="26"/>
      <c r="C175" s="27"/>
      <c r="D175" s="28"/>
      <c r="E175" s="20">
        <v>1331.7399193699998</v>
      </c>
    </row>
    <row r="176" spans="1:5" x14ac:dyDescent="0.2">
      <c r="A176" s="47"/>
      <c r="B176" s="3"/>
      <c r="C176" s="4"/>
      <c r="D176" s="4"/>
      <c r="E176" s="36"/>
    </row>
    <row r="177" spans="1:5" x14ac:dyDescent="0.2">
      <c r="A177" s="17" t="s">
        <v>165</v>
      </c>
      <c r="B177" s="26"/>
      <c r="C177" s="27"/>
      <c r="D177" s="28"/>
      <c r="E177" s="20">
        <v>2117.4572355399996</v>
      </c>
    </row>
    <row r="178" spans="1:5" x14ac:dyDescent="0.2">
      <c r="A178" s="47"/>
      <c r="B178" s="48"/>
      <c r="C178" s="49"/>
      <c r="D178" s="4"/>
      <c r="E178" s="50"/>
    </row>
    <row r="179" spans="1:5" ht="15" x14ac:dyDescent="0.25">
      <c r="A179" s="5" t="s">
        <v>166</v>
      </c>
      <c r="B179" s="5"/>
      <c r="C179" s="5"/>
      <c r="D179" s="5"/>
      <c r="E179" s="5"/>
    </row>
    <row r="180" spans="1:5" x14ac:dyDescent="0.2">
      <c r="A180" s="47"/>
      <c r="B180" s="48"/>
      <c r="C180" s="49"/>
      <c r="D180" s="4"/>
      <c r="E180" s="51"/>
    </row>
    <row r="181" spans="1:5" ht="39" thickBot="1" x14ac:dyDescent="0.25">
      <c r="A181" s="6"/>
      <c r="B181" s="7" t="s">
        <v>2</v>
      </c>
      <c r="C181" s="7" t="s">
        <v>3</v>
      </c>
      <c r="D181" s="7" t="s">
        <v>4</v>
      </c>
      <c r="E181" s="7" t="s">
        <v>5</v>
      </c>
    </row>
    <row r="182" spans="1:5" x14ac:dyDescent="0.2">
      <c r="A182" s="47"/>
      <c r="B182" s="8"/>
      <c r="C182" s="40"/>
      <c r="D182" s="52"/>
      <c r="E182" s="51"/>
    </row>
    <row r="183" spans="1:5" x14ac:dyDescent="0.2">
      <c r="A183" s="10" t="s">
        <v>167</v>
      </c>
      <c r="B183" s="8"/>
      <c r="C183" s="53"/>
      <c r="D183" s="24"/>
      <c r="E183" s="22"/>
    </row>
    <row r="184" spans="1:5" x14ac:dyDescent="0.2">
      <c r="A184" s="44" t="s">
        <v>168</v>
      </c>
      <c r="B184" s="13" t="s">
        <v>51</v>
      </c>
      <c r="C184" s="45">
        <v>57</v>
      </c>
      <c r="D184" s="54" t="s">
        <v>169</v>
      </c>
      <c r="E184" s="45">
        <v>14.00814377</v>
      </c>
    </row>
    <row r="185" spans="1:5" x14ac:dyDescent="0.2">
      <c r="A185" s="44" t="s">
        <v>46</v>
      </c>
      <c r="B185" s="8" t="s">
        <v>51</v>
      </c>
      <c r="C185" s="45"/>
      <c r="D185" s="46"/>
      <c r="E185" s="45">
        <f>3.71171395+6.68369223</f>
        <v>10.39540618</v>
      </c>
    </row>
    <row r="186" spans="1:5" x14ac:dyDescent="0.2">
      <c r="A186" s="47"/>
      <c r="B186" s="8"/>
      <c r="C186" s="53"/>
      <c r="D186" s="24"/>
      <c r="E186" s="22"/>
    </row>
    <row r="187" spans="1:5" x14ac:dyDescent="0.2">
      <c r="A187" s="17" t="s">
        <v>170</v>
      </c>
      <c r="B187" s="26"/>
      <c r="C187" s="27"/>
      <c r="D187" s="28"/>
      <c r="E187" s="20">
        <f>SUM(E184:E186)</f>
        <v>24.403549949999999</v>
      </c>
    </row>
    <row r="188" spans="1:5" x14ac:dyDescent="0.2">
      <c r="A188" s="47"/>
      <c r="B188" s="55"/>
      <c r="C188" s="24"/>
      <c r="D188" s="4"/>
      <c r="E188" s="22"/>
    </row>
    <row r="189" spans="1:5" x14ac:dyDescent="0.2">
      <c r="A189" s="10" t="s">
        <v>116</v>
      </c>
      <c r="B189" s="55"/>
      <c r="C189" s="24"/>
      <c r="D189" s="4"/>
      <c r="E189" s="45">
        <v>3.7308094000000001</v>
      </c>
    </row>
    <row r="190" spans="1:5" x14ac:dyDescent="0.2">
      <c r="A190" s="47"/>
      <c r="B190" s="55"/>
      <c r="C190" s="24"/>
      <c r="D190" s="4"/>
      <c r="E190" s="56"/>
    </row>
    <row r="191" spans="1:5" x14ac:dyDescent="0.2">
      <c r="A191" s="17" t="s">
        <v>71</v>
      </c>
      <c r="B191" s="26"/>
      <c r="C191" s="27"/>
      <c r="D191" s="28"/>
      <c r="E191" s="20">
        <f>E187+E189</f>
        <v>28.134359349999997</v>
      </c>
    </row>
    <row r="192" spans="1:5" x14ac:dyDescent="0.2">
      <c r="A192" s="57"/>
      <c r="B192" s="58"/>
      <c r="C192" s="4"/>
      <c r="D192" s="4"/>
      <c r="E192" s="4"/>
    </row>
    <row r="193" spans="1:5" x14ac:dyDescent="0.2">
      <c r="A193" s="59" t="s">
        <v>171</v>
      </c>
      <c r="B193" s="59"/>
      <c r="C193" s="59"/>
      <c r="D193" s="59"/>
      <c r="E193" s="59"/>
    </row>
    <row r="194" spans="1:5" x14ac:dyDescent="0.2">
      <c r="A194" s="59" t="s">
        <v>172</v>
      </c>
      <c r="B194" s="59"/>
      <c r="C194" s="59"/>
      <c r="D194" s="59"/>
      <c r="E194" s="59"/>
    </row>
    <row r="195" spans="1:5" x14ac:dyDescent="0.2">
      <c r="A195" s="60"/>
      <c r="B195" s="3"/>
      <c r="C195" s="4"/>
      <c r="D195" s="39"/>
      <c r="E195" s="39"/>
    </row>
  </sheetData>
  <mergeCells count="6">
    <mergeCell ref="A1:E1"/>
    <mergeCell ref="A3:E3"/>
    <mergeCell ref="A68:E68"/>
    <mergeCell ref="A179:E179"/>
    <mergeCell ref="A193:E193"/>
    <mergeCell ref="A194:E194"/>
  </mergeCells>
  <pageMargins left="0.7" right="0.7" top="0.75" bottom="0.75" header="0.3" footer="0.3"/>
  <pageSetup paperSize="9" scale="74" orientation="portrait" r:id="rId1"/>
  <rowBreaks count="2" manualBreakCount="2">
    <brk id="67" max="16383" man="1"/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 40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2014-03-03T17:21:39Z</dcterms:created>
  <dcterms:modified xsi:type="dcterms:W3CDTF">2014-03-03T17:21:39Z</dcterms:modified>
</cp:coreProperties>
</file>