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Segmentti-info" sheetId="1" r:id="rId1"/>
  </sheets>
  <calcPr calcId="145621"/>
</workbook>
</file>

<file path=xl/calcChain.xml><?xml version="1.0" encoding="utf-8"?>
<calcChain xmlns="http://schemas.openxmlformats.org/spreadsheetml/2006/main">
  <c r="F211" i="1" l="1"/>
  <c r="E211" i="1"/>
  <c r="D211" i="1"/>
  <c r="C211" i="1"/>
  <c r="B211" i="1"/>
  <c r="G211" i="1" s="1"/>
  <c r="G210" i="1"/>
  <c r="G209" i="1"/>
  <c r="G208" i="1"/>
  <c r="F205" i="1"/>
  <c r="E205" i="1"/>
  <c r="D205" i="1"/>
  <c r="C205" i="1"/>
  <c r="G205" i="1" s="1"/>
  <c r="B205" i="1"/>
  <c r="G204" i="1"/>
  <c r="G203" i="1"/>
  <c r="G202" i="1"/>
  <c r="F198" i="1"/>
  <c r="E198" i="1"/>
  <c r="D198" i="1"/>
  <c r="G198" i="1" s="1"/>
  <c r="G197" i="1"/>
  <c r="G196" i="1"/>
  <c r="G195" i="1"/>
  <c r="F192" i="1"/>
  <c r="E192" i="1"/>
  <c r="D192" i="1"/>
  <c r="C192" i="1"/>
  <c r="G192" i="1" s="1"/>
  <c r="G191" i="1"/>
  <c r="G190" i="1"/>
  <c r="G189" i="1"/>
  <c r="G176" i="1"/>
  <c r="G178" i="1" s="1"/>
  <c r="F169" i="1"/>
  <c r="E169" i="1"/>
  <c r="D169" i="1"/>
  <c r="C169" i="1"/>
  <c r="G168" i="1"/>
  <c r="G167" i="1"/>
  <c r="G166" i="1"/>
  <c r="G165" i="1"/>
  <c r="G164" i="1"/>
  <c r="G163" i="1"/>
  <c r="G162" i="1"/>
  <c r="G169" i="1" s="1"/>
  <c r="F159" i="1"/>
  <c r="E159" i="1"/>
  <c r="D159" i="1"/>
  <c r="C159" i="1"/>
  <c r="G158" i="1"/>
  <c r="G157" i="1"/>
  <c r="G156" i="1"/>
  <c r="G155" i="1"/>
  <c r="G154" i="1"/>
  <c r="G153" i="1"/>
  <c r="G152" i="1"/>
  <c r="G151" i="1"/>
  <c r="G150" i="1"/>
  <c r="G149" i="1"/>
  <c r="G159" i="1" s="1"/>
  <c r="G137" i="1"/>
  <c r="G139" i="1" s="1"/>
  <c r="F130" i="1"/>
  <c r="E130" i="1"/>
  <c r="D130" i="1"/>
  <c r="C130" i="1"/>
  <c r="G130" i="1" s="1"/>
  <c r="G141" i="1" s="1"/>
  <c r="G129" i="1"/>
  <c r="G128" i="1"/>
  <c r="G127" i="1"/>
  <c r="G126" i="1"/>
  <c r="G125" i="1"/>
  <c r="G124" i="1"/>
  <c r="G123" i="1"/>
  <c r="F120" i="1"/>
  <c r="E120" i="1"/>
  <c r="D120" i="1"/>
  <c r="C120" i="1"/>
  <c r="G119" i="1"/>
  <c r="G118" i="1"/>
  <c r="G117" i="1"/>
  <c r="G116" i="1"/>
  <c r="G115" i="1"/>
  <c r="G114" i="1"/>
  <c r="G113" i="1"/>
  <c r="G112" i="1"/>
  <c r="G111" i="1"/>
  <c r="G110" i="1"/>
  <c r="G120" i="1" s="1"/>
  <c r="C92" i="1"/>
  <c r="G91" i="1"/>
  <c r="G90" i="1"/>
  <c r="G92" i="1" s="1"/>
  <c r="F87" i="1"/>
  <c r="F94" i="1" s="1"/>
  <c r="E87" i="1"/>
  <c r="D87" i="1"/>
  <c r="D94" i="1" s="1"/>
  <c r="C87" i="1"/>
  <c r="G86" i="1"/>
  <c r="G85" i="1"/>
  <c r="G84" i="1"/>
  <c r="G83" i="1"/>
  <c r="G82" i="1"/>
  <c r="G87" i="1" s="1"/>
  <c r="G94" i="1" s="1"/>
  <c r="G101" i="1" s="1"/>
  <c r="F77" i="1"/>
  <c r="G75" i="1"/>
  <c r="F73" i="1"/>
  <c r="E73" i="1"/>
  <c r="E77" i="1" s="1"/>
  <c r="E94" i="1" s="1"/>
  <c r="D73" i="1"/>
  <c r="D77" i="1" s="1"/>
  <c r="C73" i="1"/>
  <c r="C77" i="1" s="1"/>
  <c r="C94" i="1" s="1"/>
  <c r="G71" i="1"/>
  <c r="G70" i="1"/>
  <c r="G68" i="1"/>
  <c r="G67" i="1"/>
  <c r="G66" i="1"/>
  <c r="G65" i="1"/>
  <c r="G63" i="1"/>
  <c r="G62" i="1"/>
  <c r="G61" i="1"/>
  <c r="G73" i="1" s="1"/>
  <c r="G77" i="1" s="1"/>
  <c r="G97" i="1" s="1"/>
  <c r="C44" i="1"/>
  <c r="G42" i="1"/>
  <c r="G44" i="1" s="1"/>
  <c r="G41" i="1"/>
  <c r="F39" i="1"/>
  <c r="F46" i="1" s="1"/>
  <c r="E39" i="1"/>
  <c r="E46" i="1" s="1"/>
  <c r="D39" i="1"/>
  <c r="C39" i="1"/>
  <c r="C46" i="1" s="1"/>
  <c r="G38" i="1"/>
  <c r="G37" i="1"/>
  <c r="G36" i="1"/>
  <c r="G35" i="1"/>
  <c r="G34" i="1"/>
  <c r="G39" i="1" s="1"/>
  <c r="G46" i="1" s="1"/>
  <c r="G53" i="1" s="1"/>
  <c r="C29" i="1"/>
  <c r="G27" i="1"/>
  <c r="F25" i="1"/>
  <c r="F29" i="1" s="1"/>
  <c r="E25" i="1"/>
  <c r="E29" i="1" s="1"/>
  <c r="D25" i="1"/>
  <c r="D29" i="1" s="1"/>
  <c r="D46" i="1" s="1"/>
  <c r="C25" i="1"/>
  <c r="G23" i="1"/>
  <c r="G22" i="1"/>
  <c r="G20" i="1"/>
  <c r="G19" i="1"/>
  <c r="G18" i="1"/>
  <c r="G17" i="1"/>
  <c r="G15" i="1"/>
  <c r="G14" i="1"/>
  <c r="G13" i="1"/>
  <c r="G25" i="1" s="1"/>
  <c r="G29" i="1" s="1"/>
  <c r="G49" i="1" s="1"/>
  <c r="G180" i="1" l="1"/>
</calcChain>
</file>

<file path=xl/sharedStrings.xml><?xml version="1.0" encoding="utf-8"?>
<sst xmlns="http://schemas.openxmlformats.org/spreadsheetml/2006/main" count="298" uniqueCount="87">
  <si>
    <t>Segmentti-informaatio</t>
  </si>
  <si>
    <t xml:space="preserve">Konsernin liiketoimintasegmentit muodostuvat vahinko- ja henkivakuutustoiminnasta sekä omistusyhteisöstä. </t>
  </si>
  <si>
    <t xml:space="preserve">Maantieteellisiä alueita koskevina tietoina on esitetty tuotot ulkopuolisilta asiakkailta sekä pitkäaikaiset varat.  Raportoitavat alueet ovat Suomi, Ruotsi, Norja, Tanska ja Baltia. </t>
  </si>
  <si>
    <t>Segmentti-informaatio on tuotettu konsernin tilinpäätöstä laadittaessa ja esitettäessä noudatettujen laatimisperiaatteiden mukaisesti. Segmenteille on kohdistettu liiketoiminnasta aiheutuvat, joko välittömästi osoitettavissa tai järkevällä perusteella kohdistettavissa olevat, tuotot, kulut, varat ja velat. Segmenttien välinen hinnoittelu perustuu käypiin markkinahintoihin. Konsernitilinpäätöksessä segmenttien väliset liiketapahtumat sekä saamiset ja velat on eliminoitu.</t>
  </si>
  <si>
    <t>Segmenttien poistot on esitetty liitteissä 11 - 13 ja sijoitukset osakkuusyhtiöihin liitteessä 14.</t>
  </si>
  <si>
    <t>Konsernin laaja tuloslaskelma liiketoimintasegmenteittäin 2013</t>
  </si>
  <si>
    <t>Milj. e</t>
  </si>
  <si>
    <t>Vahinko-  vakuutus</t>
  </si>
  <si>
    <t>Henki- vakuutus</t>
  </si>
  <si>
    <t>Omistus-yhteisö</t>
  </si>
  <si>
    <t>Elimi-noinnit</t>
  </si>
  <si>
    <t>Konserni</t>
  </si>
  <si>
    <t>Vakuutusmaksutulo</t>
  </si>
  <si>
    <t>-</t>
  </si>
  <si>
    <t xml:space="preserve">Sijoitustoiminnan nettotuotot </t>
  </si>
  <si>
    <t xml:space="preserve">Liiketoiminnan muut tuotot </t>
  </si>
  <si>
    <t>Korvaukset</t>
  </si>
  <si>
    <t>Vakuutus- ja sijoitussopimusvelkojen muutos</t>
  </si>
  <si>
    <t>Henkilöstökulut</t>
  </si>
  <si>
    <t>Liiketoiminnan muut kulut</t>
  </si>
  <si>
    <t>Rahoituskulut</t>
  </si>
  <si>
    <t>Osuus osakkuusyritysten voitoista/tappioista</t>
  </si>
  <si>
    <t xml:space="preserve">Voitto ennen veroja </t>
  </si>
  <si>
    <t xml:space="preserve">Verot </t>
  </si>
  <si>
    <t>Tilikauden voitto</t>
  </si>
  <si>
    <t>Kauden muut laajan tuloksen erät</t>
  </si>
  <si>
    <t>Erät, jotka voidaan siirtää tulosvaikutteisiksi</t>
  </si>
  <si>
    <t>Muuntoerot</t>
  </si>
  <si>
    <t>Myytävissä olevat rahoitusvarat</t>
  </si>
  <si>
    <t>Rahavirtojen suojaus</t>
  </si>
  <si>
    <t>Osuus osakkuusyhtiöiden muun laajan tuloksen eristä</t>
  </si>
  <si>
    <t>Verot</t>
  </si>
  <si>
    <t>Erät, jotka voidaan siirtää tulosvaikutteisiksi yhteensä nettona verojen jälkeen</t>
  </si>
  <si>
    <t>Erät, joita ei siirretä tulosvaikutteisiksi</t>
  </si>
  <si>
    <t>Etuuspohjaisista eläkejärjestelyistä syntyvät vakuutusmatemaattiset voitot ja tappiot</t>
  </si>
  <si>
    <t>Erät, joita ei siirretä tulosvaikutteisiksi yhteensä nettona verojen jälkeen</t>
  </si>
  <si>
    <t>TILIKAUDEN LAAJA TULOS</t>
  </si>
  <si>
    <t>Tilikauden voitosta</t>
  </si>
  <si>
    <t>Emoyhtiön omistajien osuus</t>
  </si>
  <si>
    <t>Määräysvallattomien osuus</t>
  </si>
  <si>
    <t>Tilikauden laajasta tuloksesta</t>
  </si>
  <si>
    <t>Konsernin laaja tuloslaskelma liiketoimintasegmenteittäin 2012</t>
  </si>
  <si>
    <t>Konsernitase liiketoimintasegmenteittäin 2013</t>
  </si>
  <si>
    <t>Varat</t>
  </si>
  <si>
    <t>Aineelliset käyttöomaisuushyödykkeet</t>
  </si>
  <si>
    <t>Sijoituskiinteistöt</t>
  </si>
  <si>
    <t>Aineettomat hyödykkeet</t>
  </si>
  <si>
    <t>Sijoitukset osakkuusyrityksissä</t>
  </si>
  <si>
    <t>Rahoitusvarat</t>
  </si>
  <si>
    <t>Sijoitussidonnaisten sopimusten katteena olevat sijoitukset</t>
  </si>
  <si>
    <t>Laskennalliset verosaamiset</t>
  </si>
  <si>
    <t>Saamiset jälleenvakuutussopimuksista</t>
  </si>
  <si>
    <t>Muut varat</t>
  </si>
  <si>
    <t>Käteiset varat</t>
  </si>
  <si>
    <t>Varat yhteensä</t>
  </si>
  <si>
    <t>Velat</t>
  </si>
  <si>
    <t>Velat vakuutus- ja sijoitussopimuksista</t>
  </si>
  <si>
    <t>Velat sijoitussidonnaisista vakuutus- ja sijoitussopimuksista</t>
  </si>
  <si>
    <t>Rahoitusvelat</t>
  </si>
  <si>
    <t>Laskennalliset verovelat</t>
  </si>
  <si>
    <t>Varaukset</t>
  </si>
  <si>
    <t>Eläkevelvoitteet</t>
  </si>
  <si>
    <t>Muut velat</t>
  </si>
  <si>
    <t>Velat yhteensä</t>
  </si>
  <si>
    <t>Oma pääoma</t>
  </si>
  <si>
    <t>Osakepääoma</t>
  </si>
  <si>
    <t>Rahastot</t>
  </si>
  <si>
    <t>Kertyneet voittovarat</t>
  </si>
  <si>
    <t>Muut oman pääoman erät</t>
  </si>
  <si>
    <t>Oma pääoma yhteensä</t>
  </si>
  <si>
    <t>   </t>
  </si>
  <si>
    <t>Oma pääoma ja velat yhteensä</t>
  </si>
  <si>
    <t>Konsernitase liiketoimintasegmenteittäin 2012</t>
  </si>
  <si>
    <t>Maantieteellinen informaatio</t>
  </si>
  <si>
    <t>Suomi</t>
  </si>
  <si>
    <t>Ruotsi</t>
  </si>
  <si>
    <t>Norja</t>
  </si>
  <si>
    <t>Tanska</t>
  </si>
  <si>
    <t>Baltia</t>
  </si>
  <si>
    <t>Yhteensä</t>
  </si>
  <si>
    <t>Tuotot ulkopuolisilta asiakkailta</t>
  </si>
  <si>
    <t>Vahinkovakuutustoiminta</t>
  </si>
  <si>
    <t>Henkivakuutustoiminta</t>
  </si>
  <si>
    <t>Omistusyhteisö</t>
  </si>
  <si>
    <t>Pitkäaikaiset varat</t>
  </si>
  <si>
    <t>Tuotot sisältävät vahinkovakuutuksen vakuutusmaksutuotot, henkivakuutuksen vakuutusmaksutulon vakuutuksen myöntämismaan mukaan sekä omistusyhteisösegmentin sijoitustoiminnan nettotuotot sekä liiketoiminnan muut tuotot.</t>
  </si>
  <si>
    <t>Pitkäaikaiset varat sisältävät aineettomat hyödykkeet, sijoitukset osakkuusyhtiöihin, aineelliset käyttöomaisuus-hyödykkeet sekä sijoituskiinteistöt.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</si>
</sst>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b/>
      <sz val="16"/>
      <name val="Arial"/>
      <family val="2"/>
    </font>
    <font>
      <sz val="10"/>
      <name val="Arial"/>
      <family val="2"/>
    </font>
    <font>
      <b/>
      <sz val="10"/>
      <name val="Arial"/>
      <family val="2"/>
    </font>
    <font>
      <b/>
      <sz val="11"/>
      <name val="Arial"/>
      <family val="2"/>
    </font>
    <font>
      <b/>
      <sz val="10"/>
      <color indexed="63"/>
      <name val="Arial"/>
      <family val="2"/>
    </font>
    <font>
      <sz val="10"/>
      <name val="Calibri"/>
      <family val="2"/>
    </font>
    <font>
      <sz val="10"/>
      <color indexed="63"/>
      <name val="Arial"/>
      <family val="2"/>
    </font>
    <font>
      <sz val="14"/>
      <name val="Arial"/>
      <family val="2"/>
    </font>
    <font>
      <b/>
      <sz val="20"/>
      <name val="Arial"/>
      <family val="2"/>
    </font>
    <font>
      <b/>
      <sz val="12"/>
      <name val="Arial"/>
      <family val="2"/>
    </font>
    <font>
      <sz val="10"/>
      <color theme="10"/>
      <name val="Arial"/>
      <family val="2"/>
    </font>
    <font>
      <sz val="8"/>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0" fontId="1" fillId="0" borderId="0" applyAlignment="0"/>
    <xf numFmtId="0" fontId="2" fillId="0" borderId="0"/>
    <xf numFmtId="0" fontId="3" fillId="0" borderId="0" applyNumberFormat="0" applyFont="0" applyFill="0" applyBorder="0" applyAlignment="0"/>
    <xf numFmtId="0" fontId="4" fillId="0" borderId="0">
      <alignment wrapText="1"/>
    </xf>
    <xf numFmtId="0" fontId="3" fillId="0" borderId="0">
      <alignment horizontal="center" wrapText="1"/>
    </xf>
    <xf numFmtId="0" fontId="5" fillId="0" borderId="1" applyFill="0">
      <alignment horizontal="left"/>
    </xf>
    <xf numFmtId="0" fontId="5" fillId="0" borderId="1" applyFill="0">
      <alignment horizontal="right"/>
    </xf>
    <xf numFmtId="49" fontId="7" fillId="2" borderId="0">
      <alignment horizontal="right"/>
    </xf>
    <xf numFmtId="0" fontId="2" fillId="0" borderId="0" applyFill="0" applyBorder="0">
      <alignment horizontal="left"/>
    </xf>
    <xf numFmtId="0" fontId="3" fillId="0" borderId="2" applyNumberFormat="0" applyFill="0" applyAlignment="0"/>
    <xf numFmtId="49" fontId="3" fillId="2" borderId="2">
      <alignment horizontal="right"/>
    </xf>
    <xf numFmtId="0" fontId="3" fillId="0" borderId="0">
      <alignment wrapText="1"/>
    </xf>
    <xf numFmtId="49" fontId="2" fillId="0" borderId="0" applyFill="0" applyBorder="0">
      <alignment horizontal="right"/>
    </xf>
    <xf numFmtId="3" fontId="3" fillId="0" borderId="2" applyNumberFormat="0">
      <alignment horizontal="right"/>
    </xf>
    <xf numFmtId="0" fontId="2" fillId="0" borderId="0" applyNumberFormat="0" applyFont="0" applyFill="0" applyBorder="0" applyAlignment="0" applyProtection="0">
      <alignment horizontal="left"/>
    </xf>
    <xf numFmtId="49" fontId="3" fillId="2" borderId="0">
      <alignment horizontal="right"/>
    </xf>
    <xf numFmtId="0" fontId="3" fillId="0" borderId="0" applyAlignment="0">
      <alignment wrapText="1"/>
    </xf>
    <xf numFmtId="0" fontId="3" fillId="0" borderId="0" applyNumberFormat="0">
      <alignment horizontal="right" wrapText="1"/>
    </xf>
    <xf numFmtId="49" fontId="8" fillId="0" borderId="3" applyBorder="0">
      <alignment horizontal="right" vertical="center"/>
    </xf>
    <xf numFmtId="0" fontId="3" fillId="0" borderId="0"/>
    <xf numFmtId="0" fontId="9" fillId="0" borderId="0" applyNumberFormat="0" applyAlignment="0"/>
    <xf numFmtId="49" fontId="10" fillId="0" borderId="0" applyAlignment="0"/>
    <xf numFmtId="49" fontId="3" fillId="0" borderId="0">
      <alignment horizontal="left"/>
    </xf>
    <xf numFmtId="0" fontId="3" fillId="0" borderId="0" applyFont="0">
      <alignment wrapText="1"/>
    </xf>
    <xf numFmtId="0" fontId="7" fillId="3" borderId="0" applyNumberFormat="0">
      <alignment horizontal="right"/>
    </xf>
    <xf numFmtId="3" fontId="7" fillId="2" borderId="0">
      <alignment horizontal="right"/>
    </xf>
    <xf numFmtId="0" fontId="2" fillId="0" borderId="0" applyNumberFormat="0" applyFont="0" applyFill="0" applyBorder="0" applyAlignment="0">
      <alignment horizontal="left"/>
    </xf>
    <xf numFmtId="0" fontId="11" fillId="0" borderId="2">
      <alignment horizontal="right"/>
    </xf>
    <xf numFmtId="49" fontId="2" fillId="0" borderId="0">
      <alignment horizontal="right"/>
    </xf>
    <xf numFmtId="0" fontId="3" fillId="0" borderId="2" applyFill="0" applyAlignment="0"/>
    <xf numFmtId="4" fontId="3" fillId="2" borderId="2">
      <alignment horizontal="right"/>
    </xf>
    <xf numFmtId="0" fontId="2" fillId="0" borderId="0" applyNumberFormat="0" applyFont="0" applyFill="0" applyBorder="0" applyAlignment="0">
      <alignment wrapText="1"/>
    </xf>
    <xf numFmtId="0" fontId="12" fillId="0" borderId="0">
      <alignment wrapText="1"/>
    </xf>
    <xf numFmtId="0" fontId="10" fillId="0" borderId="0">
      <alignment wrapText="1"/>
    </xf>
    <xf numFmtId="0" fontId="5" fillId="0" borderId="1" applyFill="0">
      <alignment horizontal="left"/>
    </xf>
    <xf numFmtId="0" fontId="5" fillId="0" borderId="1" applyNumberFormat="0" applyFill="0">
      <alignment horizontal="center"/>
    </xf>
    <xf numFmtId="4" fontId="3" fillId="3" borderId="2" applyNumberFormat="0">
      <alignment horizontal="right"/>
    </xf>
    <xf numFmtId="0" fontId="2" fillId="0" borderId="2">
      <alignment horizontal="right"/>
    </xf>
    <xf numFmtId="0" fontId="13" fillId="0" borderId="0" applyNumberFormat="0" applyBorder="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 fillId="2" borderId="2">
      <alignment horizontal="right"/>
    </xf>
    <xf numFmtId="3" fontId="3" fillId="0" borderId="2">
      <alignment horizontal="right"/>
    </xf>
  </cellStyleXfs>
  <cellXfs count="49">
    <xf numFmtId="0" fontId="0" fillId="0" borderId="0" xfId="0"/>
    <xf numFmtId="0" fontId="1" fillId="0" borderId="0" xfId="1"/>
    <xf numFmtId="0" fontId="2" fillId="0" borderId="0" xfId="2" applyAlignment="1">
      <alignment wrapText="1"/>
    </xf>
    <xf numFmtId="0" fontId="2" fillId="0" borderId="0" xfId="2"/>
    <xf numFmtId="0" fontId="0" fillId="0" borderId="0" xfId="3" applyFont="1"/>
    <xf numFmtId="0" fontId="4" fillId="0" borderId="0" xfId="4">
      <alignment wrapText="1"/>
    </xf>
    <xf numFmtId="0" fontId="3" fillId="0" borderId="0" xfId="5">
      <alignment horizontal="center" wrapText="1"/>
    </xf>
    <xf numFmtId="0" fontId="5" fillId="0" borderId="1" xfId="6" applyFill="1">
      <alignment horizontal="left"/>
    </xf>
    <xf numFmtId="0" fontId="5" fillId="0" borderId="1" xfId="7" applyFill="1" applyAlignment="1">
      <alignment horizontal="right" wrapText="1"/>
    </xf>
    <xf numFmtId="0" fontId="6" fillId="0" borderId="0" xfId="0" applyFont="1" applyFill="1"/>
    <xf numFmtId="3" fontId="7" fillId="2" borderId="0" xfId="8" applyNumberFormat="1">
      <alignment horizontal="right"/>
    </xf>
    <xf numFmtId="0" fontId="2" fillId="0" borderId="0" xfId="9" applyFill="1">
      <alignment horizontal="left"/>
    </xf>
    <xf numFmtId="0" fontId="6" fillId="0" borderId="0" xfId="9" applyFont="1" applyFill="1">
      <alignment horizontal="left"/>
    </xf>
    <xf numFmtId="0" fontId="2" fillId="0" borderId="0" xfId="0" applyFont="1" applyFill="1"/>
    <xf numFmtId="0" fontId="3" fillId="0" borderId="2" xfId="10" applyFill="1"/>
    <xf numFmtId="3" fontId="3" fillId="2" borderId="2" xfId="11" applyNumberFormat="1">
      <alignment horizontal="right"/>
    </xf>
    <xf numFmtId="0" fontId="3" fillId="0" borderId="0" xfId="12">
      <alignment wrapText="1"/>
    </xf>
    <xf numFmtId="0" fontId="3" fillId="0" borderId="2" xfId="10" applyFill="1" applyAlignment="1">
      <alignment wrapText="1"/>
    </xf>
    <xf numFmtId="49" fontId="7" fillId="2" borderId="0" xfId="8">
      <alignment horizontal="right"/>
    </xf>
    <xf numFmtId="3" fontId="7" fillId="2" borderId="0" xfId="8" quotePrefix="1" applyNumberFormat="1">
      <alignment horizontal="right"/>
    </xf>
    <xf numFmtId="0" fontId="2" fillId="0" borderId="0" xfId="3" applyFont="1" applyFill="1" applyAlignment="1">
      <alignment horizontal="left"/>
    </xf>
    <xf numFmtId="3" fontId="2" fillId="0" borderId="0" xfId="13" applyNumberFormat="1" applyFill="1">
      <alignment horizontal="right"/>
    </xf>
    <xf numFmtId="3" fontId="2" fillId="0" borderId="0" xfId="13" applyNumberFormat="1" applyFill="1" applyBorder="1">
      <alignment horizontal="right"/>
    </xf>
    <xf numFmtId="3" fontId="2" fillId="0" borderId="0" xfId="13" applyNumberFormat="1" applyBorder="1">
      <alignment horizontal="right"/>
    </xf>
    <xf numFmtId="3" fontId="2" fillId="0" borderId="0" xfId="0" applyNumberFormat="1" applyFont="1" applyBorder="1" applyAlignment="1"/>
    <xf numFmtId="3" fontId="3" fillId="0" borderId="0" xfId="0" applyNumberFormat="1" applyFont="1" applyBorder="1" applyAlignment="1"/>
    <xf numFmtId="3" fontId="3" fillId="0" borderId="2" xfId="14" applyNumberFormat="1">
      <alignment horizontal="right"/>
    </xf>
    <xf numFmtId="3" fontId="3" fillId="0" borderId="0" xfId="0" applyNumberFormat="1" applyFont="1" applyFill="1" applyBorder="1" applyAlignment="1"/>
    <xf numFmtId="3" fontId="2" fillId="0" borderId="0" xfId="0" applyNumberFormat="1" applyFont="1" applyFill="1" applyBorder="1" applyAlignment="1"/>
    <xf numFmtId="3" fontId="2" fillId="0" borderId="0" xfId="13" quotePrefix="1" applyNumberFormat="1" applyFill="1">
      <alignment horizontal="right"/>
    </xf>
    <xf numFmtId="49" fontId="2" fillId="0" borderId="0" xfId="13" quotePrefix="1" applyFill="1">
      <alignment horizontal="right"/>
    </xf>
    <xf numFmtId="0" fontId="3" fillId="0" borderId="0" xfId="0" applyFont="1" applyFill="1" applyAlignment="1">
      <alignment wrapText="1"/>
    </xf>
    <xf numFmtId="0" fontId="0" fillId="0" borderId="0" xfId="0" applyAlignment="1">
      <alignment wrapText="1"/>
    </xf>
    <xf numFmtId="3" fontId="2" fillId="0" borderId="0" xfId="0" applyNumberFormat="1" applyFont="1" applyFill="1"/>
    <xf numFmtId="0" fontId="2" fillId="0" borderId="0" xfId="9">
      <alignment horizontal="left"/>
    </xf>
    <xf numFmtId="0" fontId="3" fillId="0" borderId="2" xfId="10"/>
    <xf numFmtId="49" fontId="7" fillId="2" borderId="0" xfId="8" quotePrefix="1">
      <alignment horizontal="right"/>
    </xf>
    <xf numFmtId="49" fontId="3" fillId="2" borderId="2" xfId="11">
      <alignment horizontal="right"/>
    </xf>
    <xf numFmtId="1" fontId="2" fillId="0" borderId="0" xfId="0" applyNumberFormat="1" applyFont="1" applyFill="1"/>
    <xf numFmtId="1" fontId="3" fillId="0" borderId="2" xfId="14" applyNumberFormat="1">
      <alignment horizontal="right"/>
    </xf>
    <xf numFmtId="3" fontId="3" fillId="0" borderId="2" xfId="14">
      <alignment horizontal="right"/>
    </xf>
    <xf numFmtId="0" fontId="5" fillId="0" borderId="1" xfId="7" applyFill="1">
      <alignment horizontal="right"/>
    </xf>
    <xf numFmtId="0" fontId="2" fillId="0" borderId="0" xfId="0" applyFont="1" applyFill="1" applyAlignment="1">
      <alignment horizontal="center" wrapText="1"/>
    </xf>
    <xf numFmtId="0" fontId="3" fillId="0" borderId="0" xfId="0" applyFont="1" applyFill="1" applyAlignment="1">
      <alignment horizontal="center" wrapText="1"/>
    </xf>
    <xf numFmtId="49" fontId="3" fillId="0" borderId="0" xfId="12" applyNumberFormat="1">
      <alignment wrapText="1"/>
    </xf>
    <xf numFmtId="0" fontId="3" fillId="0" borderId="0" xfId="12" applyAlignment="1">
      <alignment horizontal="left" wrapText="1"/>
    </xf>
    <xf numFmtId="3" fontId="3" fillId="0" borderId="0" xfId="0" applyNumberFormat="1" applyFont="1" applyFill="1"/>
    <xf numFmtId="3" fontId="2" fillId="0" borderId="0" xfId="0" quotePrefix="1" applyNumberFormat="1" applyFont="1" applyFill="1" applyAlignment="1">
      <alignment horizontal="right"/>
    </xf>
    <xf numFmtId="0" fontId="3" fillId="0" borderId="0" xfId="0" applyFont="1" applyFill="1"/>
  </cellXfs>
  <cellStyles count="50">
    <cellStyle name="ar-blank" xfId="15"/>
    <cellStyle name="ar-bold" xfId="12"/>
    <cellStyle name="ar-bold-center" xfId="5"/>
    <cellStyle name="ar-bold-hilite" xfId="16"/>
    <cellStyle name="ar-bold-no-line" xfId="17"/>
    <cellStyle name="ar-bold-right" xfId="18"/>
    <cellStyle name="ar-brace-vertical-centered" xfId="19"/>
    <cellStyle name="ar-download" xfId="20"/>
    <cellStyle name="ar-h1" xfId="21"/>
    <cellStyle name="ar-h2" xfId="1"/>
    <cellStyle name="ar-h3" xfId="22"/>
    <cellStyle name="ar-h4" xfId="4"/>
    <cellStyle name="ar-h5" xfId="23"/>
    <cellStyle name="ar-h6" xfId="24"/>
    <cellStyle name="ar-hilight-right" xfId="25"/>
    <cellStyle name="ar-hilite" xfId="8"/>
    <cellStyle name="ar-hilite-pagebreak" xfId="26"/>
    <cellStyle name="ar-left" xfId="9"/>
    <cellStyle name="ar-left-pagebreak" xfId="27"/>
    <cellStyle name="ar-link-line" xfId="28"/>
    <cellStyle name="ar-pagebreak" xfId="3"/>
    <cellStyle name="ar-right" xfId="13"/>
    <cellStyle name="ar-right-no-border" xfId="29"/>
    <cellStyle name="ar-subtotal" xfId="30"/>
    <cellStyle name="ar-subtotal-hilite" xfId="31"/>
    <cellStyle name="ar-text" xfId="2"/>
    <cellStyle name="ar-text-pagebreak" xfId="32"/>
    <cellStyle name="ar-text-small" xfId="33"/>
    <cellStyle name="ar-th1" xfId="34"/>
    <cellStyle name="ar-thead" xfId="35"/>
    <cellStyle name="ar-thead-center" xfId="36"/>
    <cellStyle name="ar-thead-left" xfId="6"/>
    <cellStyle name="ar-thead-right" xfId="7"/>
    <cellStyle name="ar-total" xfId="10"/>
    <cellStyle name="ar-total-hilight-right" xfId="37"/>
    <cellStyle name="ar-total-hilite" xfId="11"/>
    <cellStyle name="ar-total-nobold" xfId="38"/>
    <cellStyle name="ar-total-right" xfId="14"/>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14"/>
  <sheetViews>
    <sheetView tabSelected="1" view="pageBreakPreview" zoomScaleNormal="100" zoomScaleSheetLayoutView="100" workbookViewId="0">
      <selection sqref="A1:G1"/>
    </sheetView>
  </sheetViews>
  <sheetFormatPr defaultRowHeight="12.75" x14ac:dyDescent="0.2"/>
  <cols>
    <col min="1" max="1" width="36.7109375" customWidth="1"/>
    <col min="2" max="7" width="10" customWidth="1"/>
  </cols>
  <sheetData>
    <row r="1" spans="1:7" ht="20.25" x14ac:dyDescent="0.3">
      <c r="A1" s="1" t="s">
        <v>0</v>
      </c>
      <c r="B1" s="1"/>
      <c r="C1" s="1"/>
      <c r="D1" s="1"/>
      <c r="E1" s="1"/>
      <c r="F1" s="1"/>
      <c r="G1" s="1"/>
    </row>
    <row r="3" spans="1:7" ht="18.75" customHeight="1" x14ac:dyDescent="0.2">
      <c r="A3" s="2" t="s">
        <v>1</v>
      </c>
      <c r="B3" s="2"/>
      <c r="C3" s="2"/>
      <c r="D3" s="2"/>
      <c r="E3" s="2"/>
      <c r="F3" s="2"/>
      <c r="G3" s="2"/>
    </row>
    <row r="4" spans="1:7" ht="34.5" customHeight="1" x14ac:dyDescent="0.2">
      <c r="A4" s="2" t="s">
        <v>2</v>
      </c>
      <c r="B4" s="2"/>
      <c r="C4" s="2"/>
      <c r="D4" s="2"/>
      <c r="E4" s="2"/>
      <c r="F4" s="2"/>
      <c r="G4" s="2"/>
    </row>
    <row r="5" spans="1:7" ht="58.5" customHeight="1" x14ac:dyDescent="0.2">
      <c r="A5" s="2" t="s">
        <v>3</v>
      </c>
      <c r="B5" s="2"/>
      <c r="C5" s="2"/>
      <c r="D5" s="2"/>
      <c r="E5" s="2"/>
      <c r="F5" s="2"/>
      <c r="G5" s="2"/>
    </row>
    <row r="6" spans="1:7" ht="18.75" customHeight="1" x14ac:dyDescent="0.2">
      <c r="A6" s="3" t="s">
        <v>4</v>
      </c>
      <c r="B6" s="3"/>
      <c r="C6" s="3"/>
      <c r="D6" s="3"/>
      <c r="E6" s="3"/>
      <c r="F6" s="3"/>
      <c r="G6" s="3"/>
    </row>
    <row r="8" spans="1:7" x14ac:dyDescent="0.2">
      <c r="A8" s="4"/>
    </row>
    <row r="9" spans="1:7" ht="15" x14ac:dyDescent="0.25">
      <c r="A9" s="5" t="s">
        <v>5</v>
      </c>
      <c r="B9" s="5"/>
      <c r="C9" s="5"/>
      <c r="D9" s="5"/>
      <c r="E9" s="5"/>
      <c r="F9" s="5"/>
      <c r="G9" s="5"/>
    </row>
    <row r="10" spans="1:7" x14ac:dyDescent="0.2">
      <c r="A10" s="6"/>
      <c r="B10" s="6"/>
      <c r="C10" s="6"/>
      <c r="D10" s="6"/>
      <c r="E10" s="6"/>
      <c r="F10" s="6"/>
      <c r="G10" s="6"/>
    </row>
    <row r="11" spans="1:7" ht="48" customHeight="1" thickBot="1" x14ac:dyDescent="0.25">
      <c r="A11" s="7" t="s">
        <v>6</v>
      </c>
      <c r="B11" s="7"/>
      <c r="C11" s="8" t="s">
        <v>7</v>
      </c>
      <c r="D11" s="8" t="s">
        <v>8</v>
      </c>
      <c r="E11" s="8" t="s">
        <v>9</v>
      </c>
      <c r="F11" s="8" t="s">
        <v>10</v>
      </c>
      <c r="G11" s="8" t="s">
        <v>11</v>
      </c>
    </row>
    <row r="12" spans="1:7" x14ac:dyDescent="0.2">
      <c r="A12" s="9"/>
      <c r="B12" s="9"/>
      <c r="C12" s="10"/>
      <c r="D12" s="10"/>
      <c r="E12" s="10"/>
      <c r="F12" s="10"/>
      <c r="G12" s="10"/>
    </row>
    <row r="13" spans="1:7" x14ac:dyDescent="0.2">
      <c r="A13" s="11" t="s">
        <v>12</v>
      </c>
      <c r="B13" s="11"/>
      <c r="C13" s="10">
        <v>4560.234305032247</v>
      </c>
      <c r="D13" s="10">
        <v>1063.0523482900001</v>
      </c>
      <c r="E13" s="10" t="s">
        <v>13</v>
      </c>
      <c r="F13" s="10">
        <v>-5.6642368099999993</v>
      </c>
      <c r="G13" s="10">
        <f>SUM(C13:F13)</f>
        <v>5617.6224165122467</v>
      </c>
    </row>
    <row r="14" spans="1:7" x14ac:dyDescent="0.2">
      <c r="A14" s="11" t="s">
        <v>14</v>
      </c>
      <c r="B14" s="11"/>
      <c r="C14" s="10">
        <v>368.16690932160606</v>
      </c>
      <c r="D14" s="10">
        <v>569.32897138000021</v>
      </c>
      <c r="E14" s="10">
        <v>25.925599860000002</v>
      </c>
      <c r="F14" s="10">
        <v>-21.829460234051023</v>
      </c>
      <c r="G14" s="10">
        <f>SUM(C14:F14)</f>
        <v>941.59202032755525</v>
      </c>
    </row>
    <row r="15" spans="1:7" x14ac:dyDescent="0.2">
      <c r="A15" s="11" t="s">
        <v>15</v>
      </c>
      <c r="B15" s="11"/>
      <c r="C15" s="10">
        <v>28.312923880631512</v>
      </c>
      <c r="D15" s="10">
        <v>4.2779046899999997</v>
      </c>
      <c r="E15" s="10">
        <v>14.62841229</v>
      </c>
      <c r="F15" s="10">
        <v>-15.930082449982434</v>
      </c>
      <c r="G15" s="10">
        <f>SUM(C15:F15)</f>
        <v>31.28915841064908</v>
      </c>
    </row>
    <row r="16" spans="1:7" x14ac:dyDescent="0.2">
      <c r="A16" s="12"/>
      <c r="B16" s="12"/>
      <c r="C16" s="10"/>
      <c r="D16" s="10"/>
      <c r="E16" s="10"/>
      <c r="F16" s="10"/>
      <c r="G16" s="10"/>
    </row>
    <row r="17" spans="1:7" x14ac:dyDescent="0.2">
      <c r="A17" s="11" t="s">
        <v>16</v>
      </c>
      <c r="B17" s="11"/>
      <c r="C17" s="10">
        <v>-2946.0102799288038</v>
      </c>
      <c r="D17" s="10">
        <v>-731.26011941000002</v>
      </c>
      <c r="E17" s="10" t="s">
        <v>13</v>
      </c>
      <c r="F17" s="10" t="s">
        <v>13</v>
      </c>
      <c r="G17" s="10">
        <f>SUM(C17:F17)</f>
        <v>-3677.2703993388041</v>
      </c>
    </row>
    <row r="18" spans="1:7" x14ac:dyDescent="0.2">
      <c r="A18" s="11" t="s">
        <v>17</v>
      </c>
      <c r="B18" s="11"/>
      <c r="C18" s="10">
        <v>-55.36594103233859</v>
      </c>
      <c r="D18" s="10">
        <v>-647.7294850699999</v>
      </c>
      <c r="E18" s="10" t="s">
        <v>13</v>
      </c>
      <c r="F18" s="10">
        <v>5.7497660000000002</v>
      </c>
      <c r="G18" s="10">
        <f>SUM(C18:F18)</f>
        <v>-697.34566010233846</v>
      </c>
    </row>
    <row r="19" spans="1:7" x14ac:dyDescent="0.2">
      <c r="A19" s="11" t="s">
        <v>18</v>
      </c>
      <c r="B19" s="11"/>
      <c r="C19" s="10">
        <v>-564.41851159242742</v>
      </c>
      <c r="D19" s="10">
        <v>-45.993082700000002</v>
      </c>
      <c r="E19" s="10">
        <v>-23.282712489999998</v>
      </c>
      <c r="F19" s="10" t="s">
        <v>13</v>
      </c>
      <c r="G19" s="10">
        <f>SUM(C19:F19)</f>
        <v>-633.69430678242747</v>
      </c>
    </row>
    <row r="20" spans="1:7" x14ac:dyDescent="0.2">
      <c r="A20" s="11" t="s">
        <v>19</v>
      </c>
      <c r="B20" s="11"/>
      <c r="C20" s="10">
        <v>-493.18904128429756</v>
      </c>
      <c r="D20" s="10">
        <v>-53.898742089999992</v>
      </c>
      <c r="E20" s="10">
        <v>-11.408402049999994</v>
      </c>
      <c r="F20" s="10">
        <v>15.930082450251208</v>
      </c>
      <c r="G20" s="10">
        <f>SUM(C20:F20)</f>
        <v>-542.56610297404632</v>
      </c>
    </row>
    <row r="21" spans="1:7" x14ac:dyDescent="0.2">
      <c r="A21" s="12"/>
      <c r="B21" s="12"/>
      <c r="C21" s="10"/>
      <c r="D21" s="10"/>
      <c r="E21" s="10"/>
      <c r="F21" s="10"/>
      <c r="G21" s="10"/>
    </row>
    <row r="22" spans="1:7" x14ac:dyDescent="0.2">
      <c r="A22" s="11" t="s">
        <v>20</v>
      </c>
      <c r="B22" s="11"/>
      <c r="C22" s="10">
        <v>-18.229257500332633</v>
      </c>
      <c r="D22" s="10">
        <v>-6.5759956899999992</v>
      </c>
      <c r="E22" s="10">
        <v>-51.274866289999991</v>
      </c>
      <c r="F22" s="10">
        <v>18.34674229426378</v>
      </c>
      <c r="G22" s="10">
        <f>SUM(C22:F22)</f>
        <v>-57.73337718606885</v>
      </c>
    </row>
    <row r="23" spans="1:7" x14ac:dyDescent="0.2">
      <c r="A23" s="11" t="s">
        <v>21</v>
      </c>
      <c r="B23" s="11"/>
      <c r="C23" s="10">
        <v>49.847114259957003</v>
      </c>
      <c r="D23" s="10">
        <v>1.4372652800000001</v>
      </c>
      <c r="E23" s="10">
        <v>634.54574204599999</v>
      </c>
      <c r="F23" s="10" t="s">
        <v>13</v>
      </c>
      <c r="G23" s="10">
        <f>SUM(C23:F23)</f>
        <v>685.83012158595693</v>
      </c>
    </row>
    <row r="24" spans="1:7" x14ac:dyDescent="0.2">
      <c r="A24" s="13"/>
      <c r="B24" s="13"/>
      <c r="C24" s="10"/>
      <c r="D24" s="10"/>
      <c r="E24" s="10"/>
      <c r="F24" s="10"/>
      <c r="G24" s="10"/>
    </row>
    <row r="25" spans="1:7" x14ac:dyDescent="0.2">
      <c r="A25" s="14" t="s">
        <v>22</v>
      </c>
      <c r="B25" s="14"/>
      <c r="C25" s="15">
        <f>SUM(C13:C23)</f>
        <v>929.34822115624127</v>
      </c>
      <c r="D25" s="15">
        <f>SUM(D13:D23)</f>
        <v>152.63906468000036</v>
      </c>
      <c r="E25" s="15">
        <f>SUM(E13:E23)</f>
        <v>589.13377336600001</v>
      </c>
      <c r="F25" s="15">
        <f>SUM(F13:F23)</f>
        <v>-3.3971887495184667</v>
      </c>
      <c r="G25" s="15">
        <f>SUM(G13:G23)</f>
        <v>1667.7238704527231</v>
      </c>
    </row>
    <row r="26" spans="1:7" x14ac:dyDescent="0.2">
      <c r="A26" s="13"/>
      <c r="B26" s="13"/>
      <c r="C26" s="10"/>
      <c r="D26" s="10"/>
      <c r="E26" s="10"/>
      <c r="F26" s="10"/>
      <c r="G26" s="10"/>
    </row>
    <row r="27" spans="1:7" x14ac:dyDescent="0.2">
      <c r="A27" s="13" t="s">
        <v>23</v>
      </c>
      <c r="B27" s="13"/>
      <c r="C27" s="10">
        <v>-181.39119572406136</v>
      </c>
      <c r="D27" s="10">
        <v>-33.493083750000004</v>
      </c>
      <c r="E27" s="10">
        <v>-2.9144193199999999</v>
      </c>
      <c r="F27" s="10">
        <v>1.9746997803284336</v>
      </c>
      <c r="G27" s="10">
        <f>SUM(C27:F27)</f>
        <v>-215.82399901373296</v>
      </c>
    </row>
    <row r="28" spans="1:7" x14ac:dyDescent="0.2">
      <c r="A28" s="13"/>
      <c r="B28" s="13"/>
      <c r="C28" s="10"/>
      <c r="D28" s="10"/>
      <c r="E28" s="10"/>
      <c r="F28" s="10"/>
      <c r="G28" s="10"/>
    </row>
    <row r="29" spans="1:7" x14ac:dyDescent="0.2">
      <c r="A29" s="14" t="s">
        <v>24</v>
      </c>
      <c r="B29" s="14"/>
      <c r="C29" s="15">
        <f>C25+C27</f>
        <v>747.95702543217988</v>
      </c>
      <c r="D29" s="15">
        <f>D25+D27</f>
        <v>119.14598093000035</v>
      </c>
      <c r="E29" s="15">
        <f>E25+E27</f>
        <v>586.21935404600003</v>
      </c>
      <c r="F29" s="15">
        <f>F25+F27</f>
        <v>-1.4224889691900331</v>
      </c>
      <c r="G29" s="15">
        <f>G25+G27</f>
        <v>1451.8998714389902</v>
      </c>
    </row>
    <row r="30" spans="1:7" x14ac:dyDescent="0.2">
      <c r="A30" s="13"/>
      <c r="B30" s="13"/>
      <c r="C30" s="10"/>
      <c r="D30" s="10"/>
      <c r="E30" s="10"/>
      <c r="F30" s="10"/>
      <c r="G30" s="10"/>
    </row>
    <row r="31" spans="1:7" x14ac:dyDescent="0.2">
      <c r="A31" s="16" t="s">
        <v>25</v>
      </c>
      <c r="B31" s="16"/>
      <c r="C31" s="10"/>
      <c r="D31" s="10"/>
      <c r="E31" s="10"/>
      <c r="F31" s="10"/>
      <c r="G31" s="10"/>
    </row>
    <row r="32" spans="1:7" x14ac:dyDescent="0.2">
      <c r="A32" s="13"/>
      <c r="B32" s="13"/>
      <c r="C32" s="10"/>
      <c r="D32" s="10"/>
      <c r="E32" s="10"/>
      <c r="F32" s="10"/>
      <c r="G32" s="10"/>
    </row>
    <row r="33" spans="1:7" ht="25.5" x14ac:dyDescent="0.2">
      <c r="A33" s="16" t="s">
        <v>26</v>
      </c>
      <c r="B33" s="16"/>
      <c r="C33" s="10"/>
      <c r="D33" s="10"/>
      <c r="E33" s="10"/>
      <c r="F33" s="10"/>
      <c r="G33" s="10"/>
    </row>
    <row r="34" spans="1:7" x14ac:dyDescent="0.2">
      <c r="A34" s="11" t="s">
        <v>27</v>
      </c>
      <c r="B34" s="11"/>
      <c r="C34" s="10">
        <v>-153.49219992148863</v>
      </c>
      <c r="D34" s="10">
        <v>6.0376000000000928E-4</v>
      </c>
      <c r="E34" s="10" t="s">
        <v>13</v>
      </c>
      <c r="F34" s="10" t="s">
        <v>13</v>
      </c>
      <c r="G34" s="10">
        <f>SUM(C34:F34)</f>
        <v>-153.49159616148864</v>
      </c>
    </row>
    <row r="35" spans="1:7" x14ac:dyDescent="0.2">
      <c r="A35" s="11" t="s">
        <v>28</v>
      </c>
      <c r="B35" s="11"/>
      <c r="C35" s="10">
        <v>133.87287854326701</v>
      </c>
      <c r="D35" s="10">
        <v>96.88284307000005</v>
      </c>
      <c r="E35" s="10">
        <v>3.9535012800000007</v>
      </c>
      <c r="F35" s="10">
        <v>-1.6446606100000023</v>
      </c>
      <c r="G35" s="10">
        <f>SUM(C35:F35)</f>
        <v>233.06456228326707</v>
      </c>
    </row>
    <row r="36" spans="1:7" x14ac:dyDescent="0.2">
      <c r="A36" s="11" t="s">
        <v>29</v>
      </c>
      <c r="B36" s="11"/>
      <c r="C36" s="10" t="s">
        <v>13</v>
      </c>
      <c r="D36" s="10">
        <v>-0.32842376000000001</v>
      </c>
      <c r="E36" s="10" t="s">
        <v>13</v>
      </c>
      <c r="F36" s="10" t="s">
        <v>13</v>
      </c>
      <c r="G36" s="10">
        <f>SUM(C36:F36)</f>
        <v>-0.32842376000000001</v>
      </c>
    </row>
    <row r="37" spans="1:7" x14ac:dyDescent="0.2">
      <c r="A37" s="11" t="s">
        <v>30</v>
      </c>
      <c r="B37" s="11"/>
      <c r="C37" s="10" t="s">
        <v>13</v>
      </c>
      <c r="D37" s="10" t="s">
        <v>13</v>
      </c>
      <c r="E37" s="10">
        <v>-69.7</v>
      </c>
      <c r="F37" s="10" t="s">
        <v>13</v>
      </c>
      <c r="G37" s="10">
        <f>SUM(C37:F37)</f>
        <v>-69.7</v>
      </c>
    </row>
    <row r="38" spans="1:7" x14ac:dyDescent="0.2">
      <c r="A38" s="11" t="s">
        <v>31</v>
      </c>
      <c r="B38" s="11"/>
      <c r="C38" s="10">
        <v>-25.425177627187015</v>
      </c>
      <c r="D38" s="10">
        <v>4.019198359999999</v>
      </c>
      <c r="E38" s="10">
        <v>-0.77009779</v>
      </c>
      <c r="F38" s="10">
        <v>-2.8645800000000075E-2</v>
      </c>
      <c r="G38" s="10">
        <f>SUM(C38:F38)</f>
        <v>-22.204722857187015</v>
      </c>
    </row>
    <row r="39" spans="1:7" ht="38.25" x14ac:dyDescent="0.2">
      <c r="A39" s="17" t="s">
        <v>32</v>
      </c>
      <c r="B39" s="17"/>
      <c r="C39" s="15">
        <f>SUM(C34:C38)</f>
        <v>-45.044499005408639</v>
      </c>
      <c r="D39" s="15">
        <f>SUM(D34:D38)</f>
        <v>100.57422143000005</v>
      </c>
      <c r="E39" s="15">
        <f>SUM(E34:E38)</f>
        <v>-66.516596509999999</v>
      </c>
      <c r="F39" s="15">
        <f>SUM(F34:F38)</f>
        <v>-1.6733064100000024</v>
      </c>
      <c r="G39" s="15">
        <f>SUM(G34:G38)</f>
        <v>-12.660180495408603</v>
      </c>
    </row>
    <row r="40" spans="1:7" x14ac:dyDescent="0.2">
      <c r="A40" s="13"/>
      <c r="B40" s="13"/>
      <c r="C40" s="10"/>
      <c r="D40" s="10"/>
      <c r="E40" s="10"/>
      <c r="F40" s="10"/>
      <c r="G40" s="10"/>
    </row>
    <row r="41" spans="1:7" x14ac:dyDescent="0.2">
      <c r="A41" s="16" t="s">
        <v>33</v>
      </c>
      <c r="B41" s="16"/>
      <c r="C41" s="10">
        <v>-21.422792044338593</v>
      </c>
      <c r="D41" s="10" t="s">
        <v>13</v>
      </c>
      <c r="E41" s="10" t="s">
        <v>13</v>
      </c>
      <c r="F41" s="10" t="s">
        <v>13</v>
      </c>
      <c r="G41" s="10">
        <f>SUM(C41:F41)</f>
        <v>-21.422792044338593</v>
      </c>
    </row>
    <row r="42" spans="1:7" x14ac:dyDescent="0.2">
      <c r="A42" s="11" t="s">
        <v>34</v>
      </c>
      <c r="B42" s="11"/>
      <c r="C42" s="10">
        <v>7.1338560350374198</v>
      </c>
      <c r="D42" s="10" t="s">
        <v>13</v>
      </c>
      <c r="E42" s="10" t="s">
        <v>13</v>
      </c>
      <c r="F42" s="10" t="s">
        <v>13</v>
      </c>
      <c r="G42" s="10">
        <f>SUM(C42:F42)</f>
        <v>7.1338560350374198</v>
      </c>
    </row>
    <row r="43" spans="1:7" x14ac:dyDescent="0.2">
      <c r="A43" s="11" t="s">
        <v>31</v>
      </c>
      <c r="B43" s="11"/>
      <c r="C43" s="10"/>
      <c r="D43" s="10"/>
      <c r="E43" s="10"/>
      <c r="F43" s="10"/>
      <c r="G43" s="10"/>
    </row>
    <row r="44" spans="1:7" ht="25.5" x14ac:dyDescent="0.2">
      <c r="A44" s="17" t="s">
        <v>35</v>
      </c>
      <c r="B44" s="17"/>
      <c r="C44" s="15">
        <f>SUM(C41:C43)</f>
        <v>-14.288936009301173</v>
      </c>
      <c r="D44" s="15" t="s">
        <v>13</v>
      </c>
      <c r="E44" s="15" t="s">
        <v>13</v>
      </c>
      <c r="F44" s="15" t="s">
        <v>13</v>
      </c>
      <c r="G44" s="15">
        <f>SUM(G41:G43)</f>
        <v>-14.288936009301173</v>
      </c>
    </row>
    <row r="45" spans="1:7" x14ac:dyDescent="0.2">
      <c r="A45" s="13"/>
      <c r="B45" s="13"/>
      <c r="C45" s="18"/>
      <c r="D45" s="18"/>
      <c r="E45" s="18"/>
      <c r="F45" s="18"/>
      <c r="G45" s="18"/>
    </row>
    <row r="46" spans="1:7" x14ac:dyDescent="0.2">
      <c r="A46" s="17" t="s">
        <v>36</v>
      </c>
      <c r="B46" s="17"/>
      <c r="C46" s="15">
        <f>C39+C29+C44</f>
        <v>688.62359041747004</v>
      </c>
      <c r="D46" s="15">
        <f>D39+D29</f>
        <v>219.7202023600004</v>
      </c>
      <c r="E46" s="15">
        <f>E39+E29</f>
        <v>519.70275753600004</v>
      </c>
      <c r="F46" s="15">
        <f>F39+F29</f>
        <v>-3.0957953791900357</v>
      </c>
      <c r="G46" s="15">
        <f>G39+G29+G44</f>
        <v>1424.9507549342804</v>
      </c>
    </row>
    <row r="47" spans="1:7" x14ac:dyDescent="0.2">
      <c r="A47" s="13"/>
      <c r="B47" s="13"/>
      <c r="C47" s="10"/>
      <c r="D47" s="10"/>
      <c r="E47" s="10"/>
      <c r="F47" s="10"/>
      <c r="G47" s="10"/>
    </row>
    <row r="48" spans="1:7" x14ac:dyDescent="0.2">
      <c r="A48" s="16" t="s">
        <v>37</v>
      </c>
      <c r="B48" s="16"/>
      <c r="C48" s="10"/>
      <c r="D48" s="10"/>
      <c r="E48" s="10"/>
      <c r="F48" s="10"/>
      <c r="G48" s="10"/>
    </row>
    <row r="49" spans="1:7" x14ac:dyDescent="0.2">
      <c r="A49" s="11" t="s">
        <v>38</v>
      </c>
      <c r="B49" s="11"/>
      <c r="C49" s="10"/>
      <c r="D49" s="10"/>
      <c r="E49" s="10"/>
      <c r="F49" s="10"/>
      <c r="G49" s="10">
        <f>G29</f>
        <v>1451.8998714389902</v>
      </c>
    </row>
    <row r="50" spans="1:7" x14ac:dyDescent="0.2">
      <c r="A50" s="11" t="s">
        <v>39</v>
      </c>
      <c r="B50" s="11"/>
      <c r="C50" s="10"/>
      <c r="D50" s="10"/>
      <c r="E50" s="10"/>
      <c r="F50" s="10"/>
      <c r="G50" s="19" t="s">
        <v>13</v>
      </c>
    </row>
    <row r="51" spans="1:7" x14ac:dyDescent="0.2">
      <c r="A51" s="11"/>
      <c r="B51" s="11"/>
      <c r="C51" s="10"/>
      <c r="D51" s="10"/>
      <c r="E51" s="10"/>
      <c r="F51" s="10"/>
      <c r="G51" s="19"/>
    </row>
    <row r="52" spans="1:7" x14ac:dyDescent="0.2">
      <c r="A52" s="16" t="s">
        <v>40</v>
      </c>
      <c r="B52" s="16"/>
      <c r="C52" s="10"/>
      <c r="D52" s="10"/>
      <c r="E52" s="10"/>
      <c r="F52" s="10"/>
      <c r="G52" s="10"/>
    </row>
    <row r="53" spans="1:7" x14ac:dyDescent="0.2">
      <c r="A53" s="11" t="s">
        <v>38</v>
      </c>
      <c r="B53" s="11"/>
      <c r="C53" s="10"/>
      <c r="D53" s="10"/>
      <c r="E53" s="10"/>
      <c r="F53" s="10"/>
      <c r="G53" s="10">
        <f>G46</f>
        <v>1424.9507549342804</v>
      </c>
    </row>
    <row r="54" spans="1:7" x14ac:dyDescent="0.2">
      <c r="A54" s="11" t="s">
        <v>39</v>
      </c>
      <c r="B54" s="11"/>
      <c r="C54" s="18"/>
      <c r="D54" s="10"/>
      <c r="E54" s="10"/>
      <c r="F54" s="10"/>
      <c r="G54" s="10" t="s">
        <v>13</v>
      </c>
    </row>
    <row r="55" spans="1:7" x14ac:dyDescent="0.2">
      <c r="A55" s="11"/>
    </row>
    <row r="56" spans="1:7" x14ac:dyDescent="0.2">
      <c r="A56" s="20"/>
    </row>
    <row r="57" spans="1:7" ht="15" x14ac:dyDescent="0.25">
      <c r="A57" s="5" t="s">
        <v>41</v>
      </c>
      <c r="B57" s="5"/>
      <c r="C57" s="5"/>
      <c r="D57" s="5"/>
      <c r="E57" s="5"/>
      <c r="F57" s="5"/>
      <c r="G57" s="5"/>
    </row>
    <row r="58" spans="1:7" x14ac:dyDescent="0.2">
      <c r="A58" s="6"/>
      <c r="B58" s="6"/>
      <c r="C58" s="6"/>
      <c r="D58" s="6"/>
      <c r="E58" s="6"/>
      <c r="F58" s="6"/>
      <c r="G58" s="6"/>
    </row>
    <row r="59" spans="1:7" ht="30" customHeight="1" thickBot="1" x14ac:dyDescent="0.25">
      <c r="A59" s="7" t="s">
        <v>6</v>
      </c>
      <c r="B59" s="7"/>
      <c r="C59" s="8" t="s">
        <v>7</v>
      </c>
      <c r="D59" s="8" t="s">
        <v>8</v>
      </c>
      <c r="E59" s="8" t="s">
        <v>9</v>
      </c>
      <c r="F59" s="8" t="s">
        <v>10</v>
      </c>
      <c r="G59" s="8" t="s">
        <v>11</v>
      </c>
    </row>
    <row r="60" spans="1:7" x14ac:dyDescent="0.2">
      <c r="A60" s="13"/>
      <c r="B60" s="13"/>
      <c r="C60" s="21"/>
      <c r="D60" s="21"/>
      <c r="E60" s="21"/>
      <c r="F60" s="21"/>
      <c r="G60" s="21"/>
    </row>
    <row r="61" spans="1:7" x14ac:dyDescent="0.2">
      <c r="A61" s="11" t="s">
        <v>12</v>
      </c>
      <c r="B61" s="11"/>
      <c r="C61" s="22">
        <v>4440.7008131893381</v>
      </c>
      <c r="D61" s="22">
        <v>977.38944196</v>
      </c>
      <c r="E61" s="23" t="s">
        <v>13</v>
      </c>
      <c r="F61" s="23">
        <v>-5</v>
      </c>
      <c r="G61" s="23">
        <f>SUM(C61:F61)</f>
        <v>5413.0902551493382</v>
      </c>
    </row>
    <row r="62" spans="1:7" x14ac:dyDescent="0.2">
      <c r="A62" s="11" t="s">
        <v>14</v>
      </c>
      <c r="B62" s="11"/>
      <c r="C62" s="22">
        <v>359.46109649080859</v>
      </c>
      <c r="D62" s="22">
        <v>574.41998367999986</v>
      </c>
      <c r="E62" s="23">
        <v>51.11233124999999</v>
      </c>
      <c r="F62" s="23">
        <v>-17.820622214051021</v>
      </c>
      <c r="G62" s="23">
        <f>SUM(C62:F62)</f>
        <v>967.17278920675744</v>
      </c>
    </row>
    <row r="63" spans="1:7" x14ac:dyDescent="0.2">
      <c r="A63" s="11" t="s">
        <v>15</v>
      </c>
      <c r="B63" s="11"/>
      <c r="C63" s="22">
        <v>32.797226102941174</v>
      </c>
      <c r="D63" s="22">
        <v>3.46473377</v>
      </c>
      <c r="E63" s="23">
        <v>14.75428848</v>
      </c>
      <c r="F63" s="23">
        <v>-16.176467480147057</v>
      </c>
      <c r="G63" s="23">
        <f>SUM(C63:F63)</f>
        <v>34.839780872794123</v>
      </c>
    </row>
    <row r="64" spans="1:7" x14ac:dyDescent="0.2">
      <c r="A64" s="13"/>
      <c r="B64" s="13"/>
      <c r="C64" s="23"/>
      <c r="D64" s="23"/>
      <c r="E64" s="23"/>
      <c r="F64" s="23"/>
      <c r="G64" s="23"/>
    </row>
    <row r="65" spans="1:7" x14ac:dyDescent="0.2">
      <c r="A65" s="11" t="s">
        <v>16</v>
      </c>
      <c r="B65" s="11"/>
      <c r="C65" s="23">
        <v>-2875.5259387637861</v>
      </c>
      <c r="D65" s="23">
        <v>-669.01849600000003</v>
      </c>
      <c r="E65" s="23" t="s">
        <v>13</v>
      </c>
      <c r="F65" s="23">
        <v>4.3</v>
      </c>
      <c r="G65" s="23">
        <f>SUM(C65:F65)</f>
        <v>-3540.2444347637861</v>
      </c>
    </row>
    <row r="66" spans="1:7" x14ac:dyDescent="0.2">
      <c r="A66" s="11" t="s">
        <v>17</v>
      </c>
      <c r="B66" s="11"/>
      <c r="C66" s="23">
        <v>-78.022229664522058</v>
      </c>
      <c r="D66" s="23">
        <v>-642.12529491000009</v>
      </c>
      <c r="E66" s="23" t="s">
        <v>13</v>
      </c>
      <c r="F66" s="23">
        <v>0.7</v>
      </c>
      <c r="G66" s="23">
        <f>SUM(C66:F66)</f>
        <v>-719.44752457452205</v>
      </c>
    </row>
    <row r="67" spans="1:7" x14ac:dyDescent="0.2">
      <c r="A67" s="11" t="s">
        <v>18</v>
      </c>
      <c r="B67" s="11"/>
      <c r="C67" s="23">
        <v>-520.72706525735293</v>
      </c>
      <c r="D67" s="23">
        <v>-42.352510330000001</v>
      </c>
      <c r="E67" s="23">
        <v>-18.483881350000001</v>
      </c>
      <c r="F67" s="23">
        <v>0</v>
      </c>
      <c r="G67" s="23">
        <f>SUM(C67:F67)</f>
        <v>-581.56345693735295</v>
      </c>
    </row>
    <row r="68" spans="1:7" x14ac:dyDescent="0.2">
      <c r="A68" s="11" t="s">
        <v>19</v>
      </c>
      <c r="B68" s="11"/>
      <c r="C68" s="22">
        <v>-521.38390579044108</v>
      </c>
      <c r="D68" s="22">
        <v>-58.437422260000005</v>
      </c>
      <c r="E68" s="22">
        <v>-12.777074879999999</v>
      </c>
      <c r="F68" s="22">
        <v>16.176467479419596</v>
      </c>
      <c r="G68" s="23">
        <f>SUM(C68:F68)</f>
        <v>-576.42193545102145</v>
      </c>
    </row>
    <row r="69" spans="1:7" x14ac:dyDescent="0.2">
      <c r="A69" s="13"/>
      <c r="B69" s="13"/>
      <c r="C69" s="22"/>
      <c r="D69" s="22"/>
      <c r="E69" s="22"/>
      <c r="F69" s="22"/>
      <c r="G69" s="23"/>
    </row>
    <row r="70" spans="1:7" x14ac:dyDescent="0.2">
      <c r="A70" s="11" t="s">
        <v>20</v>
      </c>
      <c r="B70" s="11"/>
      <c r="C70" s="23">
        <v>-19.135793196323526</v>
      </c>
      <c r="D70" s="23">
        <v>-7.23603342</v>
      </c>
      <c r="E70" s="23">
        <v>-64.784876799999992</v>
      </c>
      <c r="F70" s="23">
        <v>16.336184908318565</v>
      </c>
      <c r="G70" s="23">
        <f>SUM(C70:F70)</f>
        <v>-74.820518508004966</v>
      </c>
    </row>
    <row r="71" spans="1:7" x14ac:dyDescent="0.2">
      <c r="A71" s="11" t="s">
        <v>21</v>
      </c>
      <c r="B71" s="11"/>
      <c r="C71" s="23">
        <v>46.32179538143383</v>
      </c>
      <c r="D71" s="23">
        <v>1.36119E-3</v>
      </c>
      <c r="E71" s="23">
        <v>653.45673118090008</v>
      </c>
      <c r="F71" s="23">
        <v>0</v>
      </c>
      <c r="G71" s="23">
        <f>SUM(C71:F71)</f>
        <v>699.77988775233393</v>
      </c>
    </row>
    <row r="72" spans="1:7" x14ac:dyDescent="0.2">
      <c r="A72" s="13"/>
      <c r="B72" s="13"/>
      <c r="C72" s="24"/>
      <c r="D72" s="24"/>
      <c r="E72" s="24"/>
      <c r="F72" s="25"/>
      <c r="G72" s="24"/>
    </row>
    <row r="73" spans="1:7" x14ac:dyDescent="0.2">
      <c r="A73" s="14" t="s">
        <v>22</v>
      </c>
      <c r="B73" s="14"/>
      <c r="C73" s="26">
        <f>SUM(C61:C71)</f>
        <v>864.48599849209586</v>
      </c>
      <c r="D73" s="26">
        <f>SUM(D61:D71)</f>
        <v>136.10576367999991</v>
      </c>
      <c r="E73" s="26">
        <f>SUM(E61:E71)</f>
        <v>623.27751788090006</v>
      </c>
      <c r="F73" s="26">
        <f>SUM(F61:F71)</f>
        <v>-1.4844373064599203</v>
      </c>
      <c r="G73" s="26">
        <f>SUM(G61:G71)</f>
        <v>1622.3848427465364</v>
      </c>
    </row>
    <row r="74" spans="1:7" x14ac:dyDescent="0.2">
      <c r="A74" s="13"/>
      <c r="B74" s="13"/>
      <c r="C74" s="27"/>
      <c r="D74" s="27"/>
      <c r="E74" s="27"/>
      <c r="F74" s="27"/>
      <c r="G74" s="27"/>
    </row>
    <row r="75" spans="1:7" x14ac:dyDescent="0.2">
      <c r="A75" s="11" t="s">
        <v>23</v>
      </c>
      <c r="B75" s="11"/>
      <c r="C75" s="22">
        <v>-187.6134205716177</v>
      </c>
      <c r="D75" s="22">
        <v>-27.761829259999999</v>
      </c>
      <c r="E75" s="22">
        <v>0.60148415</v>
      </c>
      <c r="F75" s="22">
        <v>0.32738450301320932</v>
      </c>
      <c r="G75" s="22">
        <f>SUM(C75:F75)</f>
        <v>-214.44638117860447</v>
      </c>
    </row>
    <row r="76" spans="1:7" x14ac:dyDescent="0.2">
      <c r="A76" s="13"/>
      <c r="B76" s="13"/>
      <c r="C76" s="27"/>
      <c r="D76" s="28"/>
      <c r="E76" s="27"/>
      <c r="F76" s="27"/>
      <c r="G76" s="27"/>
    </row>
    <row r="77" spans="1:7" x14ac:dyDescent="0.2">
      <c r="A77" s="14" t="s">
        <v>24</v>
      </c>
      <c r="B77" s="14"/>
      <c r="C77" s="26">
        <f>C73+C75</f>
        <v>676.87257792047819</v>
      </c>
      <c r="D77" s="26">
        <f>D73+D75</f>
        <v>108.34393441999991</v>
      </c>
      <c r="E77" s="26">
        <f>E73+E75</f>
        <v>623.8790020309001</v>
      </c>
      <c r="F77" s="26">
        <f>F73+F75</f>
        <v>-1.1570528034467111</v>
      </c>
      <c r="G77" s="26">
        <f>G73+G75</f>
        <v>1407.9384615679319</v>
      </c>
    </row>
    <row r="78" spans="1:7" x14ac:dyDescent="0.2">
      <c r="A78" s="13"/>
      <c r="B78" s="13"/>
      <c r="C78" s="27"/>
      <c r="D78" s="27"/>
      <c r="E78" s="27"/>
      <c r="F78" s="27"/>
      <c r="G78" s="27"/>
    </row>
    <row r="79" spans="1:7" x14ac:dyDescent="0.2">
      <c r="A79" s="16" t="s">
        <v>25</v>
      </c>
      <c r="B79" s="16"/>
      <c r="C79" s="27"/>
      <c r="D79" s="27"/>
      <c r="E79" s="27"/>
      <c r="F79" s="27"/>
      <c r="G79" s="27"/>
    </row>
    <row r="80" spans="1:7" x14ac:dyDescent="0.2">
      <c r="A80" s="13"/>
      <c r="B80" s="13"/>
      <c r="C80" s="27"/>
      <c r="D80" s="27"/>
      <c r="E80" s="27"/>
      <c r="F80" s="27"/>
      <c r="G80" s="27"/>
    </row>
    <row r="81" spans="1:7" ht="25.5" x14ac:dyDescent="0.2">
      <c r="A81" s="16" t="s">
        <v>26</v>
      </c>
      <c r="B81" s="16"/>
      <c r="C81" s="22"/>
      <c r="D81" s="22"/>
      <c r="E81" s="22"/>
      <c r="F81" s="22"/>
      <c r="G81" s="22"/>
    </row>
    <row r="82" spans="1:7" x14ac:dyDescent="0.2">
      <c r="A82" s="11" t="s">
        <v>27</v>
      </c>
      <c r="B82" s="11"/>
      <c r="C82" s="22">
        <v>45.788953605312543</v>
      </c>
      <c r="D82" s="22">
        <v>6.1416999994037911E-4</v>
      </c>
      <c r="E82" s="22" t="s">
        <v>13</v>
      </c>
      <c r="F82" s="22" t="s">
        <v>13</v>
      </c>
      <c r="G82" s="22">
        <f>SUM(C82:F82)</f>
        <v>45.789567775312484</v>
      </c>
    </row>
    <row r="83" spans="1:7" x14ac:dyDescent="0.2">
      <c r="A83" s="11" t="s">
        <v>28</v>
      </c>
      <c r="B83" s="11"/>
      <c r="C83" s="22">
        <v>280.61757290796322</v>
      </c>
      <c r="D83" s="22">
        <v>236.15665582</v>
      </c>
      <c r="E83" s="22">
        <v>-1.8395038100000001</v>
      </c>
      <c r="F83" s="22">
        <v>-5.9285330499999986</v>
      </c>
      <c r="G83" s="22">
        <f>SUM(C83:F83)</f>
        <v>509.0061918679632</v>
      </c>
    </row>
    <row r="84" spans="1:7" x14ac:dyDescent="0.2">
      <c r="A84" s="11" t="s">
        <v>29</v>
      </c>
      <c r="B84" s="11"/>
      <c r="C84" s="22" t="s">
        <v>13</v>
      </c>
      <c r="D84" s="22">
        <v>-1.22440566</v>
      </c>
      <c r="E84" s="22" t="s">
        <v>13</v>
      </c>
      <c r="F84" s="22" t="s">
        <v>13</v>
      </c>
      <c r="G84" s="22">
        <f>SUM(C84:F84)</f>
        <v>-1.22440566</v>
      </c>
    </row>
    <row r="85" spans="1:7" x14ac:dyDescent="0.2">
      <c r="A85" s="11" t="s">
        <v>30</v>
      </c>
      <c r="B85" s="11"/>
      <c r="C85" s="22" t="s">
        <v>13</v>
      </c>
      <c r="D85" s="22" t="s">
        <v>13</v>
      </c>
      <c r="E85" s="22">
        <v>8.9250000000000007</v>
      </c>
      <c r="F85" s="22" t="s">
        <v>13</v>
      </c>
      <c r="G85" s="22">
        <f>SUM(C85:F85)</f>
        <v>8.9250000000000007</v>
      </c>
    </row>
    <row r="86" spans="1:7" x14ac:dyDescent="0.2">
      <c r="A86" s="11" t="s">
        <v>31</v>
      </c>
      <c r="B86" s="11"/>
      <c r="C86" s="22">
        <v>-56.380667680193234</v>
      </c>
      <c r="D86" s="22">
        <v>-57.558401290000006</v>
      </c>
      <c r="E86" s="22">
        <v>0.45067843000000007</v>
      </c>
      <c r="F86" s="22">
        <v>-0.22722798999999999</v>
      </c>
      <c r="G86" s="22">
        <f>SUM(C86:F86)</f>
        <v>-113.71561853019324</v>
      </c>
    </row>
    <row r="87" spans="1:7" ht="38.25" x14ac:dyDescent="0.2">
      <c r="A87" s="17" t="s">
        <v>32</v>
      </c>
      <c r="B87" s="17"/>
      <c r="C87" s="26">
        <f>SUM(C82:C86)</f>
        <v>270.02585883308251</v>
      </c>
      <c r="D87" s="26">
        <f>SUM(D82:D86)</f>
        <v>177.37446303999994</v>
      </c>
      <c r="E87" s="26">
        <f>SUM(E82:E86)</f>
        <v>7.5361746200000006</v>
      </c>
      <c r="F87" s="26">
        <f>SUM(F82:F86)</f>
        <v>-6.1557610399999989</v>
      </c>
      <c r="G87" s="26">
        <f>SUM(G82:G86)</f>
        <v>448.7807354530824</v>
      </c>
    </row>
    <row r="88" spans="1:7" x14ac:dyDescent="0.2">
      <c r="A88" s="13"/>
      <c r="B88" s="13"/>
      <c r="C88" s="28"/>
      <c r="D88" s="28"/>
      <c r="E88" s="28"/>
      <c r="F88" s="28"/>
      <c r="G88" s="27"/>
    </row>
    <row r="89" spans="1:7" x14ac:dyDescent="0.2">
      <c r="A89" s="16" t="s">
        <v>33</v>
      </c>
      <c r="B89" s="16"/>
      <c r="C89" s="22"/>
      <c r="D89" s="22"/>
      <c r="E89" s="22"/>
      <c r="F89" s="22"/>
      <c r="G89" s="22"/>
    </row>
    <row r="90" spans="1:7" x14ac:dyDescent="0.2">
      <c r="A90" s="11" t="s">
        <v>34</v>
      </c>
      <c r="B90" s="11"/>
      <c r="C90" s="22">
        <v>43.991957720588232</v>
      </c>
      <c r="D90" s="22" t="s">
        <v>13</v>
      </c>
      <c r="E90" s="22" t="s">
        <v>13</v>
      </c>
      <c r="F90" s="22" t="s">
        <v>13</v>
      </c>
      <c r="G90" s="22">
        <f>SUM(C90:F90)</f>
        <v>43.991957720588232</v>
      </c>
    </row>
    <row r="91" spans="1:7" x14ac:dyDescent="0.2">
      <c r="A91" s="11" t="s">
        <v>31</v>
      </c>
      <c r="B91" s="11"/>
      <c r="C91" s="22">
        <v>-13.383501838235292</v>
      </c>
      <c r="D91" s="22" t="s">
        <v>13</v>
      </c>
      <c r="E91" s="22" t="s">
        <v>13</v>
      </c>
      <c r="F91" s="22" t="s">
        <v>13</v>
      </c>
      <c r="G91" s="22">
        <f>SUM(C91:F91)</f>
        <v>-13.383501838235292</v>
      </c>
    </row>
    <row r="92" spans="1:7" ht="25.5" x14ac:dyDescent="0.2">
      <c r="A92" s="17" t="s">
        <v>35</v>
      </c>
      <c r="B92" s="17"/>
      <c r="C92" s="26">
        <f>SUM(C90:C91)</f>
        <v>30.608455882352942</v>
      </c>
      <c r="D92" s="26" t="s">
        <v>13</v>
      </c>
      <c r="E92" s="26" t="s">
        <v>13</v>
      </c>
      <c r="F92" s="26" t="s">
        <v>13</v>
      </c>
      <c r="G92" s="26">
        <f>SUM(G90:G91)</f>
        <v>30.608455882352942</v>
      </c>
    </row>
    <row r="93" spans="1:7" x14ac:dyDescent="0.2">
      <c r="A93" s="13"/>
      <c r="B93" s="13"/>
      <c r="C93" s="28"/>
      <c r="D93" s="28"/>
      <c r="E93" s="28"/>
      <c r="F93" s="28"/>
      <c r="G93" s="27"/>
    </row>
    <row r="94" spans="1:7" x14ac:dyDescent="0.2">
      <c r="A94" s="17" t="s">
        <v>36</v>
      </c>
      <c r="B94" s="17"/>
      <c r="C94" s="26">
        <f>C87+C77</f>
        <v>946.89843675356065</v>
      </c>
      <c r="D94" s="26">
        <f>D87+D77</f>
        <v>285.71839745999984</v>
      </c>
      <c r="E94" s="26">
        <f>E87+E77</f>
        <v>631.41517665090009</v>
      </c>
      <c r="F94" s="26">
        <f>F87+F77</f>
        <v>-7.31281384344671</v>
      </c>
      <c r="G94" s="26">
        <f>G87+G77+G92</f>
        <v>1887.3276529033672</v>
      </c>
    </row>
    <row r="95" spans="1:7" x14ac:dyDescent="0.2">
      <c r="A95" s="13"/>
      <c r="B95" s="13"/>
      <c r="C95" s="22"/>
      <c r="D95" s="22"/>
      <c r="E95" s="22"/>
      <c r="F95" s="22"/>
      <c r="G95" s="22"/>
    </row>
    <row r="96" spans="1:7" x14ac:dyDescent="0.2">
      <c r="A96" s="16" t="s">
        <v>37</v>
      </c>
      <c r="B96" s="16"/>
      <c r="C96" s="22"/>
      <c r="D96" s="22"/>
      <c r="E96" s="22"/>
      <c r="F96" s="22"/>
      <c r="G96" s="22"/>
    </row>
    <row r="97" spans="1:7" x14ac:dyDescent="0.2">
      <c r="A97" s="11" t="s">
        <v>38</v>
      </c>
      <c r="B97" s="11"/>
      <c r="C97" s="22"/>
      <c r="D97" s="22"/>
      <c r="E97" s="22"/>
      <c r="F97" s="22"/>
      <c r="G97" s="22">
        <f>G77</f>
        <v>1407.9384615679319</v>
      </c>
    </row>
    <row r="98" spans="1:7" x14ac:dyDescent="0.2">
      <c r="A98" s="11" t="s">
        <v>39</v>
      </c>
      <c r="B98" s="11"/>
      <c r="C98" s="21"/>
      <c r="D98" s="21"/>
      <c r="E98" s="21"/>
      <c r="F98" s="21"/>
      <c r="G98" s="29" t="s">
        <v>13</v>
      </c>
    </row>
    <row r="99" spans="1:7" x14ac:dyDescent="0.2">
      <c r="A99" s="13"/>
      <c r="B99" s="13"/>
      <c r="C99" s="21"/>
      <c r="D99" s="21"/>
      <c r="E99" s="21"/>
      <c r="F99" s="21"/>
      <c r="G99" s="21"/>
    </row>
    <row r="100" spans="1:7" x14ac:dyDescent="0.2">
      <c r="A100" s="16" t="s">
        <v>40</v>
      </c>
      <c r="B100" s="16"/>
      <c r="C100" s="21"/>
      <c r="D100" s="21"/>
      <c r="E100" s="21"/>
      <c r="F100" s="21"/>
      <c r="G100" s="21"/>
    </row>
    <row r="101" spans="1:7" x14ac:dyDescent="0.2">
      <c r="A101" s="11" t="s">
        <v>38</v>
      </c>
      <c r="B101" s="11"/>
      <c r="C101" s="21"/>
      <c r="D101" s="21"/>
      <c r="E101" s="21"/>
      <c r="F101" s="21"/>
      <c r="G101" s="21">
        <f>G94</f>
        <v>1887.3276529033672</v>
      </c>
    </row>
    <row r="102" spans="1:7" x14ac:dyDescent="0.2">
      <c r="A102" s="11" t="s">
        <v>39</v>
      </c>
      <c r="B102" s="11"/>
      <c r="C102" s="11"/>
      <c r="D102" s="11"/>
      <c r="E102" s="11"/>
      <c r="F102" s="11"/>
      <c r="G102" s="30" t="s">
        <v>13</v>
      </c>
    </row>
    <row r="104" spans="1:7" x14ac:dyDescent="0.2">
      <c r="A104" s="4"/>
    </row>
    <row r="105" spans="1:7" ht="15" x14ac:dyDescent="0.25">
      <c r="A105" s="5" t="s">
        <v>42</v>
      </c>
      <c r="B105" s="5"/>
      <c r="C105" s="5"/>
      <c r="D105" s="5"/>
      <c r="E105" s="5"/>
      <c r="F105" s="5"/>
      <c r="G105" s="5"/>
    </row>
    <row r="106" spans="1:7" x14ac:dyDescent="0.2">
      <c r="A106" s="31"/>
      <c r="B106" s="31"/>
      <c r="C106" s="32"/>
      <c r="D106" s="32"/>
      <c r="E106" s="32"/>
      <c r="F106" s="32"/>
      <c r="G106" s="33"/>
    </row>
    <row r="107" spans="1:7" ht="26.25" thickBot="1" x14ac:dyDescent="0.25">
      <c r="A107" s="7" t="s">
        <v>6</v>
      </c>
      <c r="B107" s="7"/>
      <c r="C107" s="8" t="s">
        <v>7</v>
      </c>
      <c r="D107" s="8" t="s">
        <v>8</v>
      </c>
      <c r="E107" s="8" t="s">
        <v>9</v>
      </c>
      <c r="F107" s="8" t="s">
        <v>10</v>
      </c>
      <c r="G107" s="8" t="s">
        <v>11</v>
      </c>
    </row>
    <row r="108" spans="1:7" x14ac:dyDescent="0.2">
      <c r="A108" s="13"/>
      <c r="B108" s="13"/>
      <c r="C108" s="10"/>
      <c r="D108" s="10"/>
      <c r="E108" s="10"/>
      <c r="F108" s="10"/>
      <c r="G108" s="10"/>
    </row>
    <row r="109" spans="1:7" x14ac:dyDescent="0.2">
      <c r="A109" s="16" t="s">
        <v>43</v>
      </c>
      <c r="B109" s="16"/>
      <c r="C109" s="10"/>
      <c r="D109" s="10"/>
      <c r="E109" s="10"/>
      <c r="F109" s="10"/>
      <c r="G109" s="10"/>
    </row>
    <row r="110" spans="1:7" x14ac:dyDescent="0.2">
      <c r="A110" s="34" t="s">
        <v>44</v>
      </c>
      <c r="B110" s="34"/>
      <c r="C110" s="10">
        <v>16.003284870923682</v>
      </c>
      <c r="D110" s="10">
        <v>5.0681105699999991</v>
      </c>
      <c r="E110" s="10">
        <v>3.9219881399999998</v>
      </c>
      <c r="F110" s="10" t="s">
        <v>13</v>
      </c>
      <c r="G110" s="10">
        <f>SUM(C110:F110)</f>
        <v>24.99338358092368</v>
      </c>
    </row>
    <row r="111" spans="1:7" x14ac:dyDescent="0.2">
      <c r="A111" s="34" t="s">
        <v>45</v>
      </c>
      <c r="B111" s="34"/>
      <c r="C111" s="10">
        <v>21.685120776334845</v>
      </c>
      <c r="D111" s="10">
        <v>107.14558631999998</v>
      </c>
      <c r="E111" s="10">
        <v>0</v>
      </c>
      <c r="F111" s="10">
        <v>-3.7989496777457417</v>
      </c>
      <c r="G111" s="10">
        <f>SUM(C111:F111)</f>
        <v>125.03175741858909</v>
      </c>
    </row>
    <row r="112" spans="1:7" x14ac:dyDescent="0.2">
      <c r="A112" s="34" t="s">
        <v>46</v>
      </c>
      <c r="B112" s="34"/>
      <c r="C112" s="10">
        <v>589.94351017351585</v>
      </c>
      <c r="D112" s="10">
        <v>161.60599138999999</v>
      </c>
      <c r="E112" s="10">
        <v>6.1500000000000001E-3</v>
      </c>
      <c r="F112" s="10" t="s">
        <v>13</v>
      </c>
      <c r="G112" s="10">
        <f>SUM(C112:F112)</f>
        <v>751.55565156351588</v>
      </c>
    </row>
    <row r="113" spans="1:7" x14ac:dyDescent="0.2">
      <c r="A113" s="34" t="s">
        <v>47</v>
      </c>
      <c r="B113" s="34"/>
      <c r="C113" s="10">
        <v>373.9788126262232</v>
      </c>
      <c r="D113" s="10">
        <v>1.44412874</v>
      </c>
      <c r="E113" s="10">
        <v>6906.1343010046403</v>
      </c>
      <c r="F113" s="10" t="s">
        <v>13</v>
      </c>
      <c r="G113" s="10">
        <f>SUM(C113:F113)</f>
        <v>7281.5572423708636</v>
      </c>
    </row>
    <row r="114" spans="1:7" x14ac:dyDescent="0.2">
      <c r="A114" s="34" t="s">
        <v>48</v>
      </c>
      <c r="B114" s="34"/>
      <c r="C114" s="10">
        <v>11265.447318237746</v>
      </c>
      <c r="D114" s="10">
        <v>5122.3085545900012</v>
      </c>
      <c r="E114" s="10">
        <v>3148.2642218199999</v>
      </c>
      <c r="F114" s="10">
        <v>-2711.5987894700011</v>
      </c>
      <c r="G114" s="10">
        <f t="shared" ref="G114:G119" si="0">SUM(C114:F114)</f>
        <v>16824.421305177748</v>
      </c>
    </row>
    <row r="115" spans="1:7" x14ac:dyDescent="0.2">
      <c r="A115" s="34" t="s">
        <v>49</v>
      </c>
      <c r="B115" s="34"/>
      <c r="C115" s="10" t="s">
        <v>13</v>
      </c>
      <c r="D115" s="10">
        <v>4622.872674870001</v>
      </c>
      <c r="E115" s="10" t="s">
        <v>13</v>
      </c>
      <c r="F115" s="10">
        <v>-6.6836929999999999</v>
      </c>
      <c r="G115" s="10">
        <f t="shared" si="0"/>
        <v>4616.188981870001</v>
      </c>
    </row>
    <row r="116" spans="1:7" x14ac:dyDescent="0.2">
      <c r="A116" s="34" t="s">
        <v>50</v>
      </c>
      <c r="B116" s="34"/>
      <c r="C116" s="10">
        <v>58.188628754613895</v>
      </c>
      <c r="D116" s="10">
        <v>0.10426321000000001</v>
      </c>
      <c r="E116" s="10">
        <v>13.98442998</v>
      </c>
      <c r="F116" s="10">
        <v>-3.8360274299999677</v>
      </c>
      <c r="G116" s="10">
        <f t="shared" si="0"/>
        <v>68.441294514613915</v>
      </c>
    </row>
    <row r="117" spans="1:7" x14ac:dyDescent="0.2">
      <c r="A117" s="34" t="s">
        <v>51</v>
      </c>
      <c r="B117" s="34"/>
      <c r="C117" s="10">
        <v>419.6648034224695</v>
      </c>
      <c r="D117" s="10">
        <v>2.7539992200000003</v>
      </c>
      <c r="E117" s="10" t="s">
        <v>13</v>
      </c>
      <c r="F117" s="10" t="s">
        <v>13</v>
      </c>
      <c r="G117" s="10">
        <f t="shared" si="0"/>
        <v>422.41880264246953</v>
      </c>
    </row>
    <row r="118" spans="1:7" x14ac:dyDescent="0.2">
      <c r="A118" s="34" t="s">
        <v>52</v>
      </c>
      <c r="B118" s="34"/>
      <c r="C118" s="10">
        <v>1558.8320052827037</v>
      </c>
      <c r="D118" s="10">
        <v>81.239157550000016</v>
      </c>
      <c r="E118" s="10">
        <v>46.631718710000008</v>
      </c>
      <c r="F118" s="10">
        <v>-10.445270800000001</v>
      </c>
      <c r="G118" s="10">
        <f t="shared" si="0"/>
        <v>1676.2576107427039</v>
      </c>
    </row>
    <row r="119" spans="1:7" x14ac:dyDescent="0.2">
      <c r="A119" s="34" t="s">
        <v>53</v>
      </c>
      <c r="B119" s="34"/>
      <c r="C119" s="10">
        <v>282.23905961102145</v>
      </c>
      <c r="D119" s="10">
        <v>222.08674488</v>
      </c>
      <c r="E119" s="10">
        <v>280.49670495999999</v>
      </c>
      <c r="F119" s="10" t="s">
        <v>13</v>
      </c>
      <c r="G119" s="10">
        <f t="shared" si="0"/>
        <v>784.82250945102146</v>
      </c>
    </row>
    <row r="120" spans="1:7" x14ac:dyDescent="0.2">
      <c r="A120" s="35" t="s">
        <v>54</v>
      </c>
      <c r="B120" s="35"/>
      <c r="C120" s="15">
        <f>SUM(C110:C119)</f>
        <v>14585.982543755552</v>
      </c>
      <c r="D120" s="15">
        <f>SUM(D110:D119)</f>
        <v>10326.629211340003</v>
      </c>
      <c r="E120" s="15">
        <f>SUM(E110:E119)</f>
        <v>10399.43951461464</v>
      </c>
      <c r="F120" s="15">
        <f>SUM(F110:F119)</f>
        <v>-2736.3627303777466</v>
      </c>
      <c r="G120" s="15">
        <f>SUM(G110:G119)</f>
        <v>32575.688539332452</v>
      </c>
    </row>
    <row r="121" spans="1:7" x14ac:dyDescent="0.2">
      <c r="A121" s="13"/>
      <c r="B121" s="13"/>
      <c r="C121" s="10"/>
      <c r="D121" s="10"/>
      <c r="E121" s="10"/>
      <c r="F121" s="10"/>
      <c r="G121" s="10"/>
    </row>
    <row r="122" spans="1:7" x14ac:dyDescent="0.2">
      <c r="A122" s="16" t="s">
        <v>55</v>
      </c>
      <c r="B122" s="16"/>
      <c r="C122" s="10"/>
      <c r="D122" s="10"/>
      <c r="E122" s="10"/>
      <c r="F122" s="10"/>
      <c r="G122" s="10"/>
    </row>
    <row r="123" spans="1:7" x14ac:dyDescent="0.2">
      <c r="A123" s="34" t="s">
        <v>56</v>
      </c>
      <c r="B123" s="34"/>
      <c r="C123" s="10">
        <v>9499.7405799686203</v>
      </c>
      <c r="D123" s="10">
        <v>3927.4714344399999</v>
      </c>
      <c r="E123" s="10" t="s">
        <v>13</v>
      </c>
      <c r="F123" s="10" t="s">
        <v>13</v>
      </c>
      <c r="G123" s="10">
        <f t="shared" ref="G123:G130" si="1">SUM(C123:F123)</f>
        <v>13427.21201440862</v>
      </c>
    </row>
    <row r="124" spans="1:7" x14ac:dyDescent="0.2">
      <c r="A124" s="34" t="s">
        <v>57</v>
      </c>
      <c r="B124" s="34"/>
      <c r="C124" s="10" t="s">
        <v>13</v>
      </c>
      <c r="D124" s="10">
        <v>4616.6038788199994</v>
      </c>
      <c r="E124" s="10" t="s">
        <v>13</v>
      </c>
      <c r="F124" s="10">
        <v>-6.6836929999999999</v>
      </c>
      <c r="G124" s="10">
        <f t="shared" si="1"/>
        <v>4609.9201858199995</v>
      </c>
    </row>
    <row r="125" spans="1:7" x14ac:dyDescent="0.2">
      <c r="A125" s="34" t="s">
        <v>58</v>
      </c>
      <c r="B125" s="34"/>
      <c r="C125" s="10">
        <v>373.03112291316279</v>
      </c>
      <c r="D125" s="10">
        <v>110.76808739999998</v>
      </c>
      <c r="E125" s="10">
        <v>2045.1340719699999</v>
      </c>
      <c r="F125" s="10">
        <v>-335.70299999999997</v>
      </c>
      <c r="G125" s="10">
        <f t="shared" si="1"/>
        <v>2193.230282283163</v>
      </c>
    </row>
    <row r="126" spans="1:7" x14ac:dyDescent="0.2">
      <c r="A126" s="34" t="s">
        <v>59</v>
      </c>
      <c r="B126" s="34"/>
      <c r="C126" s="10">
        <v>381.43405944170405</v>
      </c>
      <c r="D126" s="10">
        <v>127.96208702999999</v>
      </c>
      <c r="E126" s="19" t="s">
        <v>13</v>
      </c>
      <c r="F126" s="10">
        <v>-1.3070930799999794</v>
      </c>
      <c r="G126" s="10">
        <f t="shared" si="1"/>
        <v>508.08905339170406</v>
      </c>
    </row>
    <row r="127" spans="1:7" x14ac:dyDescent="0.2">
      <c r="A127" s="34" t="s">
        <v>60</v>
      </c>
      <c r="B127" s="34"/>
      <c r="C127" s="10">
        <v>58.428182433881545</v>
      </c>
      <c r="D127" s="19" t="s">
        <v>13</v>
      </c>
      <c r="E127" s="19" t="s">
        <v>13</v>
      </c>
      <c r="F127" s="10" t="s">
        <v>13</v>
      </c>
      <c r="G127" s="10">
        <f t="shared" si="1"/>
        <v>58.428182433881545</v>
      </c>
    </row>
    <row r="128" spans="1:7" x14ac:dyDescent="0.2">
      <c r="A128" s="34" t="s">
        <v>61</v>
      </c>
      <c r="B128" s="34"/>
      <c r="C128" s="10">
        <v>194.74843133049632</v>
      </c>
      <c r="D128" s="10" t="s">
        <v>13</v>
      </c>
      <c r="E128" s="10" t="s">
        <v>13</v>
      </c>
      <c r="F128" s="10" t="s">
        <v>13</v>
      </c>
      <c r="G128" s="10">
        <f t="shared" si="1"/>
        <v>194.74843133049632</v>
      </c>
    </row>
    <row r="129" spans="1:7" x14ac:dyDescent="0.2">
      <c r="A129" s="34" t="s">
        <v>62</v>
      </c>
      <c r="B129" s="34"/>
      <c r="C129" s="10">
        <v>694.3870478942556</v>
      </c>
      <c r="D129" s="10">
        <v>128.77552727</v>
      </c>
      <c r="E129" s="10">
        <v>128.77722155000001</v>
      </c>
      <c r="F129" s="10">
        <v>-10.945270799651997</v>
      </c>
      <c r="G129" s="10">
        <f t="shared" si="1"/>
        <v>940.99452591460363</v>
      </c>
    </row>
    <row r="130" spans="1:7" x14ac:dyDescent="0.2">
      <c r="A130" s="35" t="s">
        <v>63</v>
      </c>
      <c r="B130" s="35"/>
      <c r="C130" s="15">
        <f>SUM(C123:C129)</f>
        <v>11201.769423982119</v>
      </c>
      <c r="D130" s="15">
        <f>SUM(D123:D129)</f>
        <v>8911.5810149600002</v>
      </c>
      <c r="E130" s="15">
        <f>SUM(E123:E129)</f>
        <v>2173.9112935200001</v>
      </c>
      <c r="F130" s="15">
        <f>SUM(F123:F129)</f>
        <v>-354.63905687965195</v>
      </c>
      <c r="G130" s="15">
        <f t="shared" si="1"/>
        <v>21932.622675582468</v>
      </c>
    </row>
    <row r="131" spans="1:7" x14ac:dyDescent="0.2">
      <c r="A131" s="13"/>
      <c r="B131" s="13"/>
      <c r="C131" s="10"/>
      <c r="D131" s="10"/>
      <c r="E131" s="10"/>
      <c r="F131" s="10"/>
      <c r="G131" s="10"/>
    </row>
    <row r="132" spans="1:7" x14ac:dyDescent="0.2">
      <c r="A132" s="16" t="s">
        <v>64</v>
      </c>
      <c r="B132" s="16"/>
      <c r="C132" s="10"/>
      <c r="D132" s="10"/>
      <c r="E132" s="10"/>
      <c r="F132" s="10"/>
      <c r="G132" s="10"/>
    </row>
    <row r="133" spans="1:7" x14ac:dyDescent="0.2">
      <c r="A133" s="11" t="s">
        <v>65</v>
      </c>
      <c r="B133" s="11"/>
      <c r="C133" s="10"/>
      <c r="D133" s="10"/>
      <c r="E133" s="10"/>
      <c r="F133" s="10"/>
      <c r="G133" s="10">
        <v>98.113782928413769</v>
      </c>
    </row>
    <row r="134" spans="1:7" x14ac:dyDescent="0.2">
      <c r="A134" s="11" t="s">
        <v>66</v>
      </c>
      <c r="B134" s="11"/>
      <c r="C134" s="10"/>
      <c r="D134" s="10"/>
      <c r="E134" s="10"/>
      <c r="F134" s="10"/>
      <c r="G134" s="10">
        <v>1530.6202642182511</v>
      </c>
    </row>
    <row r="135" spans="1:7" x14ac:dyDescent="0.2">
      <c r="A135" s="11" t="s">
        <v>67</v>
      </c>
      <c r="B135" s="11"/>
      <c r="C135" s="10"/>
      <c r="D135" s="10"/>
      <c r="E135" s="10"/>
      <c r="F135" s="10"/>
      <c r="G135" s="10">
        <v>8174.558343927617</v>
      </c>
    </row>
    <row r="136" spans="1:7" x14ac:dyDescent="0.2">
      <c r="A136" s="11" t="s">
        <v>68</v>
      </c>
      <c r="B136" s="11"/>
      <c r="C136" s="10"/>
      <c r="D136" s="10"/>
      <c r="E136" s="10"/>
      <c r="F136" s="10"/>
      <c r="G136" s="10">
        <v>839.77347114047097</v>
      </c>
    </row>
    <row r="137" spans="1:7" x14ac:dyDescent="0.2">
      <c r="A137" s="14" t="s">
        <v>38</v>
      </c>
      <c r="B137" s="14"/>
      <c r="C137" s="15"/>
      <c r="D137" s="15"/>
      <c r="E137" s="15"/>
      <c r="F137" s="15"/>
      <c r="G137" s="15">
        <f>SUM(G133:G136)</f>
        <v>10643.065862214753</v>
      </c>
    </row>
    <row r="138" spans="1:7" x14ac:dyDescent="0.2">
      <c r="A138" s="11" t="s">
        <v>39</v>
      </c>
      <c r="B138" s="11"/>
      <c r="C138" s="18"/>
      <c r="D138" s="18"/>
      <c r="E138" s="18"/>
      <c r="F138" s="18"/>
      <c r="G138" s="36" t="s">
        <v>13</v>
      </c>
    </row>
    <row r="139" spans="1:7" x14ac:dyDescent="0.2">
      <c r="A139" s="14" t="s">
        <v>69</v>
      </c>
      <c r="B139" s="14"/>
      <c r="C139" s="15"/>
      <c r="D139" s="15"/>
      <c r="E139" s="15"/>
      <c r="F139" s="15"/>
      <c r="G139" s="15">
        <f>G137</f>
        <v>10643.065862214753</v>
      </c>
    </row>
    <row r="140" spans="1:7" x14ac:dyDescent="0.2">
      <c r="A140" s="13" t="s">
        <v>70</v>
      </c>
      <c r="B140" s="13"/>
      <c r="C140" s="18"/>
      <c r="D140" s="18"/>
      <c r="E140" s="18"/>
      <c r="F140" s="18"/>
      <c r="G140" s="18"/>
    </row>
    <row r="141" spans="1:7" x14ac:dyDescent="0.2">
      <c r="A141" s="14" t="s">
        <v>71</v>
      </c>
      <c r="B141" s="14"/>
      <c r="C141" s="37"/>
      <c r="D141" s="37"/>
      <c r="E141" s="37"/>
      <c r="F141" s="37"/>
      <c r="G141" s="15">
        <f>G130+G139</f>
        <v>32575.688537797221</v>
      </c>
    </row>
    <row r="142" spans="1:7" x14ac:dyDescent="0.2">
      <c r="A142" s="13"/>
      <c r="B142" s="13"/>
    </row>
    <row r="143" spans="1:7" x14ac:dyDescent="0.2">
      <c r="A143" s="13"/>
      <c r="B143" s="13"/>
      <c r="G143" s="4"/>
    </row>
    <row r="144" spans="1:7" ht="15" x14ac:dyDescent="0.25">
      <c r="A144" s="5" t="s">
        <v>72</v>
      </c>
      <c r="B144" s="5"/>
      <c r="C144" s="5"/>
      <c r="D144" s="5"/>
      <c r="E144" s="5"/>
      <c r="F144" s="5"/>
      <c r="G144" s="5"/>
    </row>
    <row r="145" spans="1:7" x14ac:dyDescent="0.2">
      <c r="A145" s="31"/>
      <c r="B145" s="31"/>
      <c r="C145" s="32"/>
      <c r="D145" s="32"/>
      <c r="E145" s="32"/>
      <c r="F145" s="32"/>
      <c r="G145" s="33"/>
    </row>
    <row r="146" spans="1:7" ht="26.25" thickBot="1" x14ac:dyDescent="0.25">
      <c r="A146" s="7" t="s">
        <v>6</v>
      </c>
      <c r="B146" s="7"/>
      <c r="C146" s="8" t="s">
        <v>7</v>
      </c>
      <c r="D146" s="8" t="s">
        <v>8</v>
      </c>
      <c r="E146" s="8" t="s">
        <v>9</v>
      </c>
      <c r="F146" s="8" t="s">
        <v>10</v>
      </c>
      <c r="G146" s="8" t="s">
        <v>11</v>
      </c>
    </row>
    <row r="147" spans="1:7" x14ac:dyDescent="0.2">
      <c r="A147" s="13"/>
      <c r="B147" s="13"/>
      <c r="C147" s="21"/>
      <c r="D147" s="21"/>
      <c r="E147" s="21"/>
      <c r="F147" s="21"/>
      <c r="G147" s="21"/>
    </row>
    <row r="148" spans="1:7" x14ac:dyDescent="0.2">
      <c r="A148" s="16" t="s">
        <v>43</v>
      </c>
      <c r="B148" s="16"/>
      <c r="C148" s="21"/>
      <c r="D148" s="21"/>
      <c r="E148" s="21"/>
      <c r="F148" s="21"/>
      <c r="G148" s="21"/>
    </row>
    <row r="149" spans="1:7" x14ac:dyDescent="0.2">
      <c r="A149" s="34" t="s">
        <v>44</v>
      </c>
      <c r="B149" s="34"/>
      <c r="C149" s="23">
        <v>16.063808203216031</v>
      </c>
      <c r="D149" s="23">
        <v>5.4184764300000001</v>
      </c>
      <c r="E149" s="21">
        <v>4.1746780899999996</v>
      </c>
      <c r="F149" s="23" t="s">
        <v>13</v>
      </c>
      <c r="G149" s="23">
        <f>SUM(C149:F149)</f>
        <v>25.656962723216033</v>
      </c>
    </row>
    <row r="150" spans="1:7" x14ac:dyDescent="0.2">
      <c r="A150" s="34" t="s">
        <v>45</v>
      </c>
      <c r="B150" s="34"/>
      <c r="C150" s="23">
        <v>26.87424197862503</v>
      </c>
      <c r="D150" s="23">
        <v>95.385165439999994</v>
      </c>
      <c r="E150" s="23">
        <v>3.9686357299999999</v>
      </c>
      <c r="F150" s="23">
        <v>-3.798958683694722</v>
      </c>
      <c r="G150" s="23">
        <f t="shared" ref="G150:G158" si="2">SUM(C150:F150)</f>
        <v>122.4290844649303</v>
      </c>
    </row>
    <row r="151" spans="1:7" x14ac:dyDescent="0.2">
      <c r="A151" s="34" t="s">
        <v>46</v>
      </c>
      <c r="B151" s="34"/>
      <c r="C151" s="23">
        <v>606.37619505856446</v>
      </c>
      <c r="D151" s="23">
        <v>164.12857867</v>
      </c>
      <c r="E151" s="23">
        <v>6.1500000000000001E-3</v>
      </c>
      <c r="F151" s="23" t="s">
        <v>13</v>
      </c>
      <c r="G151" s="23">
        <f t="shared" si="2"/>
        <v>770.51092372856453</v>
      </c>
    </row>
    <row r="152" spans="1:7" x14ac:dyDescent="0.2">
      <c r="A152" s="34" t="s">
        <v>47</v>
      </c>
      <c r="B152" s="34"/>
      <c r="C152" s="23">
        <v>361.96577032573754</v>
      </c>
      <c r="D152" s="23">
        <v>6.3082799999999994E-3</v>
      </c>
      <c r="E152" s="23">
        <v>6687.4917880536286</v>
      </c>
      <c r="F152" s="23" t="s">
        <v>13</v>
      </c>
      <c r="G152" s="23">
        <f t="shared" si="2"/>
        <v>7049.4638666593664</v>
      </c>
    </row>
    <row r="153" spans="1:7" x14ac:dyDescent="0.2">
      <c r="A153" s="34" t="s">
        <v>48</v>
      </c>
      <c r="B153" s="34"/>
      <c r="C153" s="23">
        <v>11200.28250081566</v>
      </c>
      <c r="D153" s="23">
        <v>5269.2278489299997</v>
      </c>
      <c r="E153" s="23">
        <v>3028.1063495299995</v>
      </c>
      <c r="F153" s="23">
        <v>-2640.778983130002</v>
      </c>
      <c r="G153" s="23">
        <f t="shared" si="2"/>
        <v>16856.837716145656</v>
      </c>
    </row>
    <row r="154" spans="1:7" x14ac:dyDescent="0.2">
      <c r="A154" s="34" t="s">
        <v>49</v>
      </c>
      <c r="B154" s="34"/>
      <c r="C154" s="23" t="s">
        <v>13</v>
      </c>
      <c r="D154" s="23">
        <v>3833.8102899899995</v>
      </c>
      <c r="E154" s="23" t="s">
        <v>13</v>
      </c>
      <c r="F154" s="23">
        <v>-0.7</v>
      </c>
      <c r="G154" s="23">
        <f t="shared" si="2"/>
        <v>3833.1102899899997</v>
      </c>
    </row>
    <row r="155" spans="1:7" x14ac:dyDescent="0.2">
      <c r="A155" s="34" t="s">
        <v>50</v>
      </c>
      <c r="B155" s="34"/>
      <c r="C155" s="23">
        <v>64.589444724504773</v>
      </c>
      <c r="D155" s="23">
        <v>0.10426321000000001</v>
      </c>
      <c r="E155" s="23">
        <v>17.666985559999997</v>
      </c>
      <c r="F155" s="23">
        <v>-4.6991336031123705</v>
      </c>
      <c r="G155" s="23">
        <f t="shared" si="2"/>
        <v>77.6615598913924</v>
      </c>
    </row>
    <row r="156" spans="1:7" x14ac:dyDescent="0.2">
      <c r="A156" s="34" t="s">
        <v>51</v>
      </c>
      <c r="B156" s="34"/>
      <c r="C156" s="23">
        <v>576.88006443719416</v>
      </c>
      <c r="D156" s="23">
        <v>3.40894239</v>
      </c>
      <c r="E156" s="23" t="s">
        <v>13</v>
      </c>
      <c r="F156" s="23" t="s">
        <v>13</v>
      </c>
      <c r="G156" s="23">
        <f t="shared" si="2"/>
        <v>580.28900682719416</v>
      </c>
    </row>
    <row r="157" spans="1:7" x14ac:dyDescent="0.2">
      <c r="A157" s="34" t="s">
        <v>52</v>
      </c>
      <c r="B157" s="34"/>
      <c r="C157" s="23">
        <v>1591.8781045210908</v>
      </c>
      <c r="D157" s="23">
        <v>109.45850017000001</v>
      </c>
      <c r="E157" s="23">
        <v>40.895115550000007</v>
      </c>
      <c r="F157" s="23">
        <v>-13.091428199999999</v>
      </c>
      <c r="G157" s="23">
        <f t="shared" si="2"/>
        <v>1729.1402920410906</v>
      </c>
    </row>
    <row r="158" spans="1:7" x14ac:dyDescent="0.2">
      <c r="A158" s="34" t="s">
        <v>53</v>
      </c>
      <c r="B158" s="34"/>
      <c r="C158" s="23">
        <v>406.6884466324866</v>
      </c>
      <c r="D158" s="23">
        <v>153.93442551999999</v>
      </c>
      <c r="E158" s="23">
        <v>473.39772613000002</v>
      </c>
      <c r="F158" s="23" t="s">
        <v>13</v>
      </c>
      <c r="G158" s="23">
        <f t="shared" si="2"/>
        <v>1034.0205982824866</v>
      </c>
    </row>
    <row r="159" spans="1:7" x14ac:dyDescent="0.2">
      <c r="A159" s="35" t="s">
        <v>54</v>
      </c>
      <c r="B159" s="35"/>
      <c r="C159" s="26">
        <f>SUM(C149:C158)</f>
        <v>14851.598576697079</v>
      </c>
      <c r="D159" s="26">
        <f>SUM(D149:D158)</f>
        <v>9634.8827990299997</v>
      </c>
      <c r="E159" s="26">
        <f>SUM(E149:E158)</f>
        <v>10255.707428643629</v>
      </c>
      <c r="F159" s="26">
        <f>SUM(F149:F158)</f>
        <v>-2663.0685036168088</v>
      </c>
      <c r="G159" s="26">
        <f>SUM(G149:G158)</f>
        <v>32079.120300753901</v>
      </c>
    </row>
    <row r="160" spans="1:7" x14ac:dyDescent="0.2">
      <c r="A160" s="13"/>
      <c r="B160" s="13"/>
      <c r="C160" s="13"/>
      <c r="D160" s="38"/>
      <c r="E160" s="38"/>
      <c r="F160" s="13"/>
      <c r="G160" s="13"/>
    </row>
    <row r="161" spans="1:7" x14ac:dyDescent="0.2">
      <c r="A161" s="16" t="s">
        <v>55</v>
      </c>
      <c r="B161" s="16"/>
      <c r="C161" s="13"/>
      <c r="D161" s="38"/>
      <c r="E161" s="38"/>
      <c r="F161" s="13"/>
      <c r="G161" s="13"/>
    </row>
    <row r="162" spans="1:7" x14ac:dyDescent="0.2">
      <c r="A162" s="34" t="s">
        <v>56</v>
      </c>
      <c r="B162" s="34"/>
      <c r="C162" s="23">
        <v>9854.2525255185265</v>
      </c>
      <c r="D162" s="23">
        <v>4070.8191673900005</v>
      </c>
      <c r="E162" s="23" t="s">
        <v>13</v>
      </c>
      <c r="F162" s="23" t="s">
        <v>13</v>
      </c>
      <c r="G162" s="23">
        <f>SUM(C162:F162)</f>
        <v>13925.071692908527</v>
      </c>
    </row>
    <row r="163" spans="1:7" x14ac:dyDescent="0.2">
      <c r="A163" s="34" t="s">
        <v>57</v>
      </c>
      <c r="B163" s="34"/>
      <c r="C163" s="23" t="s">
        <v>13</v>
      </c>
      <c r="D163" s="23">
        <v>3833.0725330199994</v>
      </c>
      <c r="E163" s="23" t="s">
        <v>13</v>
      </c>
      <c r="F163" s="23">
        <v>-0.7</v>
      </c>
      <c r="G163" s="23">
        <f t="shared" ref="G163:G168" si="3">SUM(C163:F163)</f>
        <v>3832.3725330199995</v>
      </c>
    </row>
    <row r="164" spans="1:7" x14ac:dyDescent="0.2">
      <c r="A164" s="34" t="s">
        <v>58</v>
      </c>
      <c r="B164" s="34"/>
      <c r="C164" s="23">
        <v>362.13601393494292</v>
      </c>
      <c r="D164" s="23">
        <v>105.12074802999999</v>
      </c>
      <c r="E164" s="23">
        <v>2180.82683365</v>
      </c>
      <c r="F164" s="23">
        <v>-270.3258951546859</v>
      </c>
      <c r="G164" s="23">
        <f t="shared" si="3"/>
        <v>2377.7577004602572</v>
      </c>
    </row>
    <row r="165" spans="1:7" x14ac:dyDescent="0.2">
      <c r="A165" s="34" t="s">
        <v>59</v>
      </c>
      <c r="B165" s="34"/>
      <c r="C165" s="23">
        <v>388.84182975996265</v>
      </c>
      <c r="D165" s="23">
        <v>153.11716446999998</v>
      </c>
      <c r="E165" s="23" t="s">
        <v>13</v>
      </c>
      <c r="F165" s="23">
        <v>-0.22329320999997784</v>
      </c>
      <c r="G165" s="23">
        <f t="shared" si="3"/>
        <v>541.73570101996268</v>
      </c>
    </row>
    <row r="166" spans="1:7" x14ac:dyDescent="0.2">
      <c r="A166" s="34" t="s">
        <v>60</v>
      </c>
      <c r="B166" s="34"/>
      <c r="C166" s="23">
        <v>55.55828524819389</v>
      </c>
      <c r="D166" s="23" t="s">
        <v>13</v>
      </c>
      <c r="E166" s="23" t="s">
        <v>13</v>
      </c>
      <c r="F166" s="23" t="s">
        <v>13</v>
      </c>
      <c r="G166" s="23">
        <f t="shared" si="3"/>
        <v>55.55828524819389</v>
      </c>
    </row>
    <row r="167" spans="1:7" x14ac:dyDescent="0.2">
      <c r="A167" s="34" t="s">
        <v>61</v>
      </c>
      <c r="B167" s="34"/>
      <c r="C167" s="23">
        <v>203.18226765322768</v>
      </c>
      <c r="D167" s="23" t="s">
        <v>13</v>
      </c>
      <c r="E167" s="23" t="s">
        <v>13</v>
      </c>
      <c r="F167" s="23" t="s">
        <v>13</v>
      </c>
      <c r="G167" s="23">
        <f t="shared" si="3"/>
        <v>203.18226765322768</v>
      </c>
    </row>
    <row r="168" spans="1:7" x14ac:dyDescent="0.2">
      <c r="A168" s="34" t="s">
        <v>62</v>
      </c>
      <c r="B168" s="34"/>
      <c r="C168" s="23">
        <v>807.23240235376363</v>
      </c>
      <c r="D168" s="23">
        <v>177.43732323999998</v>
      </c>
      <c r="E168" s="23">
        <v>151.70861925</v>
      </c>
      <c r="F168" s="23">
        <v>-13.191428199946399</v>
      </c>
      <c r="G168" s="23">
        <f t="shared" si="3"/>
        <v>1123.1869166438173</v>
      </c>
    </row>
    <row r="169" spans="1:7" x14ac:dyDescent="0.2">
      <c r="A169" s="35" t="s">
        <v>63</v>
      </c>
      <c r="B169" s="35"/>
      <c r="C169" s="26">
        <f>SUM(C162:C168)</f>
        <v>11671.203324468617</v>
      </c>
      <c r="D169" s="26">
        <f>SUM(D162:D168)</f>
        <v>8339.5669361500004</v>
      </c>
      <c r="E169" s="26">
        <f>SUM(E162:E168)</f>
        <v>2332.5354529000001</v>
      </c>
      <c r="F169" s="26">
        <f>SUM(F162:F168)</f>
        <v>-284.44061656463225</v>
      </c>
      <c r="G169" s="26">
        <f>SUM(G162:G168)</f>
        <v>22058.865096953989</v>
      </c>
    </row>
    <row r="170" spans="1:7" x14ac:dyDescent="0.2">
      <c r="A170" s="13"/>
      <c r="B170" s="13"/>
      <c r="C170" s="33"/>
      <c r="D170" s="38"/>
      <c r="E170" s="38"/>
      <c r="F170" s="28"/>
      <c r="G170" s="13"/>
    </row>
    <row r="171" spans="1:7" x14ac:dyDescent="0.2">
      <c r="A171" s="16" t="s">
        <v>64</v>
      </c>
      <c r="B171" s="16"/>
      <c r="C171" s="33"/>
      <c r="D171" s="38"/>
      <c r="E171" s="38"/>
      <c r="F171" s="33"/>
      <c r="G171" s="13"/>
    </row>
    <row r="172" spans="1:7" x14ac:dyDescent="0.2">
      <c r="A172" s="11" t="s">
        <v>65</v>
      </c>
      <c r="B172" s="11"/>
      <c r="C172" s="22"/>
      <c r="D172" s="22"/>
      <c r="E172" s="22"/>
      <c r="F172" s="22"/>
      <c r="G172" s="23">
        <v>98.113777395290569</v>
      </c>
    </row>
    <row r="173" spans="1:7" x14ac:dyDescent="0.2">
      <c r="A173" s="11" t="s">
        <v>66</v>
      </c>
      <c r="B173" s="11"/>
      <c r="C173" s="22"/>
      <c r="D173" s="22"/>
      <c r="E173" s="22"/>
      <c r="F173" s="22"/>
      <c r="G173" s="23">
        <v>1530.5754085475455</v>
      </c>
    </row>
    <row r="174" spans="1:7" x14ac:dyDescent="0.2">
      <c r="A174" s="11" t="s">
        <v>67</v>
      </c>
      <c r="B174" s="11"/>
      <c r="C174" s="22"/>
      <c r="D174" s="22"/>
      <c r="E174" s="22"/>
      <c r="F174" s="22"/>
      <c r="G174" s="23">
        <v>7495.9232323311262</v>
      </c>
    </row>
    <row r="175" spans="1:7" x14ac:dyDescent="0.2">
      <c r="A175" s="11" t="s">
        <v>68</v>
      </c>
      <c r="B175" s="11"/>
      <c r="C175" s="22"/>
      <c r="D175" s="22"/>
      <c r="E175" s="22"/>
      <c r="F175" s="22"/>
      <c r="G175" s="23">
        <v>895.64274599728151</v>
      </c>
    </row>
    <row r="176" spans="1:7" x14ac:dyDescent="0.2">
      <c r="A176" s="14" t="s">
        <v>38</v>
      </c>
      <c r="B176" s="14"/>
      <c r="C176" s="26"/>
      <c r="D176" s="39"/>
      <c r="E176" s="39"/>
      <c r="F176" s="26"/>
      <c r="G176" s="26">
        <f>SUM(G172:G175)</f>
        <v>10020.255164271244</v>
      </c>
    </row>
    <row r="177" spans="1:7" x14ac:dyDescent="0.2">
      <c r="A177" s="11" t="s">
        <v>39</v>
      </c>
      <c r="B177" s="11"/>
      <c r="C177" s="22"/>
      <c r="D177" s="22"/>
      <c r="E177" s="22"/>
      <c r="F177" s="22"/>
      <c r="G177" s="23">
        <v>0.10553850999999999</v>
      </c>
    </row>
    <row r="178" spans="1:7" x14ac:dyDescent="0.2">
      <c r="A178" s="14" t="s">
        <v>69</v>
      </c>
      <c r="B178" s="14"/>
      <c r="C178" s="26"/>
      <c r="D178" s="39"/>
      <c r="E178" s="39"/>
      <c r="F178" s="26"/>
      <c r="G178" s="26">
        <f>G176+G177</f>
        <v>10020.360702781245</v>
      </c>
    </row>
    <row r="179" spans="1:7" x14ac:dyDescent="0.2">
      <c r="A179" s="13"/>
      <c r="B179" s="13"/>
      <c r="C179" s="13"/>
      <c r="D179" s="38"/>
      <c r="E179" s="38"/>
      <c r="F179" s="13"/>
      <c r="G179" s="13"/>
    </row>
    <row r="180" spans="1:7" x14ac:dyDescent="0.2">
      <c r="A180" s="35" t="s">
        <v>71</v>
      </c>
      <c r="B180" s="35"/>
      <c r="C180" s="35"/>
      <c r="D180" s="35"/>
      <c r="E180" s="35"/>
      <c r="F180" s="35"/>
      <c r="G180" s="40">
        <f>G178+G169</f>
        <v>32079.225799735235</v>
      </c>
    </row>
    <row r="181" spans="1:7" x14ac:dyDescent="0.2">
      <c r="A181" s="13"/>
      <c r="B181" s="13"/>
    </row>
    <row r="182" spans="1:7" x14ac:dyDescent="0.2">
      <c r="A182" s="4"/>
      <c r="B182" s="13"/>
    </row>
    <row r="183" spans="1:7" ht="15" x14ac:dyDescent="0.25">
      <c r="A183" s="5" t="s">
        <v>73</v>
      </c>
      <c r="B183" s="5"/>
      <c r="C183" s="5"/>
      <c r="D183" s="5"/>
      <c r="E183" s="5"/>
      <c r="F183" s="5"/>
      <c r="G183" s="5"/>
    </row>
    <row r="184" spans="1:7" x14ac:dyDescent="0.2">
      <c r="A184" s="13"/>
      <c r="B184" s="13"/>
      <c r="C184" s="33"/>
      <c r="D184" s="13"/>
      <c r="E184" s="13"/>
      <c r="F184" s="13"/>
      <c r="G184" s="13"/>
    </row>
    <row r="185" spans="1:7" ht="13.5" thickBot="1" x14ac:dyDescent="0.25">
      <c r="A185" s="7" t="s">
        <v>6</v>
      </c>
      <c r="B185" s="41" t="s">
        <v>74</v>
      </c>
      <c r="C185" s="41" t="s">
        <v>75</v>
      </c>
      <c r="D185" s="41" t="s">
        <v>76</v>
      </c>
      <c r="E185" s="41" t="s">
        <v>77</v>
      </c>
      <c r="F185" s="41" t="s">
        <v>78</v>
      </c>
      <c r="G185" s="41" t="s">
        <v>79</v>
      </c>
    </row>
    <row r="186" spans="1:7" x14ac:dyDescent="0.2">
      <c r="A186" s="13"/>
      <c r="B186" s="42"/>
      <c r="C186" s="42"/>
      <c r="D186" s="42"/>
      <c r="E186" s="42"/>
      <c r="F186" s="42"/>
      <c r="G186" s="43"/>
    </row>
    <row r="187" spans="1:7" x14ac:dyDescent="0.2">
      <c r="A187" s="44">
        <v>2013</v>
      </c>
      <c r="B187" s="10"/>
      <c r="C187" s="10"/>
      <c r="D187" s="10"/>
      <c r="E187" s="10"/>
      <c r="F187" s="10"/>
      <c r="G187" s="10"/>
    </row>
    <row r="188" spans="1:7" x14ac:dyDescent="0.2">
      <c r="A188" s="45" t="s">
        <v>80</v>
      </c>
      <c r="B188" s="10"/>
      <c r="C188" s="10"/>
      <c r="D188" s="10"/>
      <c r="E188" s="10"/>
      <c r="F188" s="10"/>
      <c r="G188" s="10"/>
    </row>
    <row r="189" spans="1:7" x14ac:dyDescent="0.2">
      <c r="A189" s="11" t="s">
        <v>81</v>
      </c>
      <c r="B189" s="10">
        <v>1004.9467187536118</v>
      </c>
      <c r="C189" s="10">
        <v>1371.2119460946349</v>
      </c>
      <c r="D189" s="10">
        <v>1615.5428677099464</v>
      </c>
      <c r="E189" s="10">
        <v>398.85809389519426</v>
      </c>
      <c r="F189" s="10">
        <v>114.30618802154365</v>
      </c>
      <c r="G189" s="10">
        <f>SUM(B189:F189)</f>
        <v>4504.8658144749315</v>
      </c>
    </row>
    <row r="190" spans="1:7" x14ac:dyDescent="0.2">
      <c r="A190" s="11" t="s">
        <v>82</v>
      </c>
      <c r="B190" s="10">
        <v>1031.4971880000001</v>
      </c>
      <c r="C190" s="19" t="s">
        <v>13</v>
      </c>
      <c r="D190" s="19" t="s">
        <v>13</v>
      </c>
      <c r="E190" s="19" t="s">
        <v>13</v>
      </c>
      <c r="F190" s="10">
        <v>31.555160999999998</v>
      </c>
      <c r="G190" s="10">
        <f>SUM(B190:F190)</f>
        <v>1063.052349</v>
      </c>
    </row>
    <row r="191" spans="1:7" x14ac:dyDescent="0.2">
      <c r="A191" s="11" t="s">
        <v>83</v>
      </c>
      <c r="B191" s="10">
        <v>41</v>
      </c>
      <c r="C191" s="19" t="s">
        <v>13</v>
      </c>
      <c r="D191" s="19" t="s">
        <v>13</v>
      </c>
      <c r="E191" s="19" t="s">
        <v>13</v>
      </c>
      <c r="F191" s="19" t="s">
        <v>13</v>
      </c>
      <c r="G191" s="10">
        <f>SUM(B191:F191)</f>
        <v>41</v>
      </c>
    </row>
    <row r="192" spans="1:7" x14ac:dyDescent="0.2">
      <c r="A192" s="14" t="s">
        <v>79</v>
      </c>
      <c r="B192" s="15">
        <v>2077</v>
      </c>
      <c r="C192" s="15">
        <f t="shared" ref="C192:F192" si="4">SUM(C189:C191)</f>
        <v>1371.2119460946349</v>
      </c>
      <c r="D192" s="15">
        <f t="shared" si="4"/>
        <v>1615.5428677099464</v>
      </c>
      <c r="E192" s="15">
        <f t="shared" si="4"/>
        <v>398.85809389519426</v>
      </c>
      <c r="F192" s="15">
        <f t="shared" si="4"/>
        <v>145.86134902154365</v>
      </c>
      <c r="G192" s="15">
        <f>SUM(B192:F192)</f>
        <v>5608.4742567213198</v>
      </c>
    </row>
    <row r="193" spans="1:7" x14ac:dyDescent="0.2">
      <c r="A193" s="13"/>
      <c r="B193" s="33"/>
      <c r="C193" s="33"/>
      <c r="D193" s="33"/>
      <c r="E193" s="33"/>
      <c r="F193" s="33"/>
      <c r="G193" s="46"/>
    </row>
    <row r="194" spans="1:7" x14ac:dyDescent="0.2">
      <c r="A194" s="16" t="s">
        <v>84</v>
      </c>
      <c r="B194" s="10"/>
      <c r="C194" s="10"/>
      <c r="D194" s="10"/>
      <c r="E194" s="19"/>
      <c r="F194" s="10"/>
      <c r="G194" s="10"/>
    </row>
    <row r="195" spans="1:7" x14ac:dyDescent="0.2">
      <c r="A195" s="11" t="s">
        <v>81</v>
      </c>
      <c r="B195" s="10">
        <v>109.12896541066566</v>
      </c>
      <c r="C195" s="10">
        <v>514.78652910320386</v>
      </c>
      <c r="D195" s="10">
        <v>21.672630402636837</v>
      </c>
      <c r="E195" s="19">
        <v>350.03555665925433</v>
      </c>
      <c r="F195" s="10">
        <v>5.9825490173945433</v>
      </c>
      <c r="G195" s="10">
        <f>SUM(B195:F195)</f>
        <v>1001.6062305931551</v>
      </c>
    </row>
    <row r="196" spans="1:7" x14ac:dyDescent="0.2">
      <c r="A196" s="11" t="s">
        <v>82</v>
      </c>
      <c r="B196" s="10">
        <v>274.45895999999999</v>
      </c>
      <c r="C196" s="19" t="s">
        <v>13</v>
      </c>
      <c r="D196" s="19" t="s">
        <v>13</v>
      </c>
      <c r="E196" s="19" t="s">
        <v>13</v>
      </c>
      <c r="F196" s="10">
        <v>0.8076451</v>
      </c>
      <c r="G196" s="10">
        <f>SUM(B196:F196)</f>
        <v>275.26660509999999</v>
      </c>
    </row>
    <row r="197" spans="1:7" x14ac:dyDescent="0.2">
      <c r="A197" s="11" t="s">
        <v>83</v>
      </c>
      <c r="B197" s="10">
        <v>4</v>
      </c>
      <c r="C197" s="19">
        <v>6906</v>
      </c>
      <c r="D197" s="19" t="s">
        <v>13</v>
      </c>
      <c r="E197" s="19" t="s">
        <v>13</v>
      </c>
      <c r="F197" s="19" t="s">
        <v>13</v>
      </c>
      <c r="G197" s="10">
        <f>SUM(B197:F197)</f>
        <v>6910</v>
      </c>
    </row>
    <row r="198" spans="1:7" x14ac:dyDescent="0.2">
      <c r="A198" s="14" t="s">
        <v>79</v>
      </c>
      <c r="B198" s="15">
        <v>388</v>
      </c>
      <c r="C198" s="15">
        <v>7421</v>
      </c>
      <c r="D198" s="15">
        <f t="shared" ref="D198:F198" si="5">SUM(D195:D197)</f>
        <v>21.672630402636837</v>
      </c>
      <c r="E198" s="15">
        <f t="shared" si="5"/>
        <v>350.03555665925433</v>
      </c>
      <c r="F198" s="15">
        <f t="shared" si="5"/>
        <v>6.7901941173945435</v>
      </c>
      <c r="G198" s="15">
        <f>SUM(B198:F198)</f>
        <v>8187.4983811792854</v>
      </c>
    </row>
    <row r="199" spans="1:7" x14ac:dyDescent="0.2">
      <c r="A199" s="13"/>
      <c r="B199" s="33"/>
      <c r="C199" s="47"/>
      <c r="D199" s="47"/>
      <c r="E199" s="47"/>
      <c r="F199" s="47"/>
      <c r="G199" s="46"/>
    </row>
    <row r="200" spans="1:7" x14ac:dyDescent="0.2">
      <c r="A200" s="44">
        <v>2012</v>
      </c>
      <c r="B200" s="13"/>
      <c r="C200" s="13"/>
      <c r="D200" s="13"/>
      <c r="E200" s="13"/>
      <c r="F200" s="13"/>
      <c r="G200" s="48"/>
    </row>
    <row r="201" spans="1:7" x14ac:dyDescent="0.2">
      <c r="A201" s="16" t="s">
        <v>80</v>
      </c>
      <c r="B201" s="21"/>
      <c r="C201" s="21"/>
      <c r="D201" s="21"/>
      <c r="E201" s="21"/>
      <c r="F201" s="21"/>
      <c r="G201" s="21"/>
    </row>
    <row r="202" spans="1:7" x14ac:dyDescent="0.2">
      <c r="A202" s="11" t="s">
        <v>81</v>
      </c>
      <c r="B202" s="21">
        <v>909.58180147058818</v>
      </c>
      <c r="C202" s="21">
        <v>1321.0018382352939</v>
      </c>
      <c r="D202" s="21">
        <v>1630.0551470588234</v>
      </c>
      <c r="E202" s="21">
        <v>388.78676470588232</v>
      </c>
      <c r="F202" s="21">
        <v>113.28124999999999</v>
      </c>
      <c r="G202" s="21">
        <f>SUM(B202:F202)</f>
        <v>4362.7068014705874</v>
      </c>
    </row>
    <row r="203" spans="1:7" x14ac:dyDescent="0.2">
      <c r="A203" s="11" t="s">
        <v>82</v>
      </c>
      <c r="B203" s="21">
        <v>944.41365599999995</v>
      </c>
      <c r="C203" s="29" t="s">
        <v>13</v>
      </c>
      <c r="D203" s="29" t="s">
        <v>13</v>
      </c>
      <c r="E203" s="29" t="s">
        <v>13</v>
      </c>
      <c r="F203" s="21">
        <v>32.975785960000003</v>
      </c>
      <c r="G203" s="21">
        <f>SUM(B203:F203)</f>
        <v>977.38944196</v>
      </c>
    </row>
    <row r="204" spans="1:7" x14ac:dyDescent="0.2">
      <c r="A204" s="11" t="s">
        <v>83</v>
      </c>
      <c r="B204" s="21">
        <v>65.866619729999996</v>
      </c>
      <c r="C204" s="29" t="s">
        <v>13</v>
      </c>
      <c r="D204" s="29" t="s">
        <v>13</v>
      </c>
      <c r="E204" s="29" t="s">
        <v>13</v>
      </c>
      <c r="F204" s="29" t="s">
        <v>13</v>
      </c>
      <c r="G204" s="21">
        <f>SUM(B204:F204)</f>
        <v>65.866619729999996</v>
      </c>
    </row>
    <row r="205" spans="1:7" x14ac:dyDescent="0.2">
      <c r="A205" s="14" t="s">
        <v>79</v>
      </c>
      <c r="B205" s="26">
        <f t="shared" ref="B205:F205" si="6">SUM(B202:B204)</f>
        <v>1919.8620772005879</v>
      </c>
      <c r="C205" s="26">
        <f t="shared" si="6"/>
        <v>1321.0018382352939</v>
      </c>
      <c r="D205" s="26">
        <f t="shared" si="6"/>
        <v>1630.0551470588234</v>
      </c>
      <c r="E205" s="26">
        <f t="shared" si="6"/>
        <v>388.78676470588232</v>
      </c>
      <c r="F205" s="26">
        <f t="shared" si="6"/>
        <v>146.25703596</v>
      </c>
      <c r="G205" s="26">
        <f>SUM(B205:F205)</f>
        <v>5405.9628631605874</v>
      </c>
    </row>
    <row r="206" spans="1:7" x14ac:dyDescent="0.2">
      <c r="A206" s="13"/>
      <c r="B206" s="33"/>
      <c r="C206" s="33"/>
      <c r="D206" s="33"/>
      <c r="E206" s="33"/>
      <c r="F206" s="33"/>
      <c r="G206" s="46"/>
    </row>
    <row r="207" spans="1:7" x14ac:dyDescent="0.2">
      <c r="A207" s="16" t="s">
        <v>84</v>
      </c>
      <c r="B207" s="33"/>
      <c r="C207" s="47"/>
      <c r="D207" s="47"/>
      <c r="E207" s="47"/>
      <c r="F207" s="38"/>
      <c r="G207" s="46"/>
    </row>
    <row r="208" spans="1:7" x14ac:dyDescent="0.2">
      <c r="A208" s="11" t="s">
        <v>81</v>
      </c>
      <c r="B208" s="21">
        <v>110.12088133045438</v>
      </c>
      <c r="C208" s="21">
        <v>529.45137380688413</v>
      </c>
      <c r="D208" s="21">
        <v>22.592868795152643</v>
      </c>
      <c r="E208" s="21">
        <v>338.04928920997435</v>
      </c>
      <c r="F208" s="21">
        <v>11.065602423677463</v>
      </c>
      <c r="G208" s="21">
        <f>SUM(B208:F208)</f>
        <v>1011.2800155661429</v>
      </c>
    </row>
    <row r="209" spans="1:7" x14ac:dyDescent="0.2">
      <c r="A209" s="11" t="s">
        <v>82</v>
      </c>
      <c r="B209" s="21">
        <v>264.01544274999998</v>
      </c>
      <c r="C209" s="29" t="s">
        <v>13</v>
      </c>
      <c r="D209" s="29" t="s">
        <v>13</v>
      </c>
      <c r="E209" s="29" t="s">
        <v>13</v>
      </c>
      <c r="F209" s="21">
        <v>0.92285812</v>
      </c>
      <c r="G209" s="21">
        <f>SUM(B209:F209)</f>
        <v>264.93830086999998</v>
      </c>
    </row>
    <row r="210" spans="1:7" x14ac:dyDescent="0.2">
      <c r="A210" s="11" t="s">
        <v>83</v>
      </c>
      <c r="B210" s="21">
        <v>8.1494638199999994</v>
      </c>
      <c r="C210" s="29">
        <v>6687.4917880536286</v>
      </c>
      <c r="D210" s="29" t="s">
        <v>13</v>
      </c>
      <c r="E210" s="29" t="s">
        <v>13</v>
      </c>
      <c r="F210" s="29" t="s">
        <v>13</v>
      </c>
      <c r="G210" s="21">
        <f>SUM(B210:F210)</f>
        <v>6695.6412518736288</v>
      </c>
    </row>
    <row r="211" spans="1:7" x14ac:dyDescent="0.2">
      <c r="A211" s="14" t="s">
        <v>79</v>
      </c>
      <c r="B211" s="26">
        <f t="shared" ref="B211:F211" si="7">SUM(B208:B210)</f>
        <v>382.28578790045435</v>
      </c>
      <c r="C211" s="26">
        <f t="shared" si="7"/>
        <v>7216.9431618605131</v>
      </c>
      <c r="D211" s="26">
        <f t="shared" si="7"/>
        <v>22.592868795152643</v>
      </c>
      <c r="E211" s="26">
        <f t="shared" si="7"/>
        <v>338.04928920997435</v>
      </c>
      <c r="F211" s="26">
        <f t="shared" si="7"/>
        <v>11.988460543677464</v>
      </c>
      <c r="G211" s="26">
        <f>SUM(B211:F211)</f>
        <v>7971.8595683097719</v>
      </c>
    </row>
    <row r="212" spans="1:7" x14ac:dyDescent="0.2">
      <c r="A212" s="48"/>
      <c r="B212" s="48"/>
      <c r="C212" s="33"/>
      <c r="D212" s="33"/>
      <c r="E212" s="33"/>
      <c r="F212" s="33"/>
      <c r="G212" s="33"/>
    </row>
    <row r="213" spans="1:7" ht="12.75" customHeight="1" x14ac:dyDescent="0.2">
      <c r="A213" s="3" t="s">
        <v>85</v>
      </c>
      <c r="B213" s="3"/>
      <c r="C213" s="3"/>
      <c r="D213" s="3"/>
      <c r="E213" s="3"/>
      <c r="F213" s="3"/>
      <c r="G213" s="3"/>
    </row>
    <row r="214" spans="1:7" ht="12.75" customHeight="1" x14ac:dyDescent="0.2">
      <c r="A214" s="3" t="s">
        <v>86</v>
      </c>
      <c r="B214" s="3"/>
      <c r="C214" s="3"/>
      <c r="D214" s="3"/>
      <c r="E214" s="3"/>
      <c r="F214" s="3"/>
      <c r="G214" s="3"/>
    </row>
  </sheetData>
  <mergeCells count="12">
    <mergeCell ref="A57:G57"/>
    <mergeCell ref="A105:G105"/>
    <mergeCell ref="A144:G144"/>
    <mergeCell ref="A183:G183"/>
    <mergeCell ref="A213:G213"/>
    <mergeCell ref="A214:G214"/>
    <mergeCell ref="A1:G1"/>
    <mergeCell ref="A3:G3"/>
    <mergeCell ref="A4:G4"/>
    <mergeCell ref="A5:G5"/>
    <mergeCell ref="A6:G6"/>
    <mergeCell ref="A9:G9"/>
  </mergeCells>
  <pageMargins left="0.7" right="0.7" top="0.75" bottom="0.75" header="0.3" footer="0.3"/>
  <pageSetup paperSize="9" scale="83" orientation="portrait" r:id="rId1"/>
  <rowBreaks count="4" manualBreakCount="4">
    <brk id="56" max="16383" man="1"/>
    <brk id="104" max="16383" man="1"/>
    <brk id="143" max="16383" man="1"/>
    <brk id="1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Segmentti-info</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2014-03-03T15:16:48Z</dcterms:created>
  <dcterms:modified xsi:type="dcterms:W3CDTF">2014-03-03T15:16:49Z</dcterms:modified>
</cp:coreProperties>
</file>