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730" windowHeight="10035"/>
  </bookViews>
  <sheets>
    <sheet name="Note 31" sheetId="1" r:id="rId1"/>
  </sheets>
  <calcPr calcId="145621"/>
</workbook>
</file>

<file path=xl/calcChain.xml><?xml version="1.0" encoding="utf-8"?>
<calcChain xmlns="http://schemas.openxmlformats.org/spreadsheetml/2006/main">
  <c r="G101" i="1" l="1"/>
  <c r="F101" i="1"/>
  <c r="G92" i="1"/>
  <c r="F92" i="1"/>
  <c r="G77" i="1"/>
  <c r="D77" i="1"/>
  <c r="G76" i="1"/>
  <c r="D76" i="1"/>
  <c r="G70" i="1"/>
  <c r="G69" i="1"/>
  <c r="G68" i="1"/>
  <c r="G67" i="1"/>
  <c r="G66" i="1"/>
  <c r="E63" i="1"/>
  <c r="D63" i="1"/>
  <c r="F40" i="1"/>
  <c r="E40" i="1"/>
  <c r="C40" i="1"/>
  <c r="B40" i="1"/>
  <c r="G39" i="1"/>
  <c r="D39" i="1"/>
  <c r="G38" i="1"/>
  <c r="G40" i="1" s="1"/>
  <c r="D38" i="1"/>
  <c r="D40" i="1" s="1"/>
  <c r="G34" i="1"/>
  <c r="D34" i="1"/>
  <c r="F33" i="1"/>
  <c r="F35" i="1" s="1"/>
  <c r="E33" i="1"/>
  <c r="E35" i="1" s="1"/>
  <c r="C33" i="1"/>
  <c r="C35" i="1" s="1"/>
  <c r="B33" i="1"/>
  <c r="B35" i="1" s="1"/>
  <c r="G32" i="1"/>
  <c r="D32" i="1"/>
  <c r="G31" i="1"/>
  <c r="D31" i="1"/>
  <c r="G30" i="1"/>
  <c r="G33" i="1" s="1"/>
  <c r="G35" i="1" s="1"/>
  <c r="D30" i="1"/>
  <c r="D33" i="1" s="1"/>
  <c r="D35" i="1" s="1"/>
  <c r="G13" i="1"/>
  <c r="F13" i="1"/>
  <c r="E13" i="1"/>
</calcChain>
</file>

<file path=xl/sharedStrings.xml><?xml version="1.0" encoding="utf-8"?>
<sst xmlns="http://schemas.openxmlformats.org/spreadsheetml/2006/main" count="154" uniqueCount="113">
  <si>
    <t>31 Employee benefits</t>
  </si>
  <si>
    <t>Employee benefits</t>
  </si>
  <si>
    <t>Sampo has defined benefit plans in P&amp;C insurance business in Sweden and Norway.</t>
  </si>
  <si>
    <t>In addition to statutory retirement pension insurance, the Group has certain voluntary defined benefit plans. The voluntary defined benefit plans are intra-Group and included in the insurance liabilities of Mandatum Life. The amount is negligible and they have no material impact on the Group profit or loss or equity.</t>
  </si>
  <si>
    <t>Employee benefit obligations of P&amp;C Insurance 31 Dec.</t>
  </si>
  <si>
    <t>EURm</t>
  </si>
  <si>
    <t>01/2012</t>
  </si>
  <si>
    <t>12/2012</t>
  </si>
  <si>
    <t>12/2013</t>
  </si>
  <si>
    <t xml:space="preserve">  Present value of estimated pension obligation,</t>
  </si>
  <si>
    <t xml:space="preserve">  including social costs</t>
  </si>
  <si>
    <t xml:space="preserve">  Fair value of plan assets</t>
  </si>
  <si>
    <t xml:space="preserve">Since January 1, 2008, the main Swedish pension plan has been closed to new employees born in 1972 or later and the corresponding Norwegian pension plan has been closed to new employees since January 1, 2007 regardless of age. The pension benefits referred to are old-age pension and survivors’ pension in Sweden and old-age pension, survivors’ pension and disability pension in Norway. A common feature of all of the pension plans is that the employees and survivors encompassed by the plans are entitled to a guaranteed pension that depends on the employees’ service period and pensionable salary at the time of retirement. The dominating benefit is the old-age pension, which refers in part to temporary pension before the anticipated retirement age and in part to a life-long pension after the anticipated retirement age. </t>
  </si>
  <si>
    <t>The pensions are primarily funded through insurance whereby the insurers establish the premiums and disburse the benefits. If’s obligation is primarily fulfilled through payment of the premiums. Should the assets that are attributable to the pension benefits not be sufficient to enable the insurers to cover the guaranteed pension benefits, If could be forced to pay supplementary insurance premiums or secure the pension obligations in some other way. In addition to insured pension plans, there are also unfunded pension benefits in Norway for which If is responsible for ongoing payment.</t>
  </si>
  <si>
    <t>The insurers and If are jointly responsible for monitoring the pension plans, including investment decisions and contributions. The pension plans are essentially exposed to similar material risks regarding the final amount of the benefits, the investment risk associated with the plan assets and the fact that the choice of discount interest rate affects their valuation in the financial statements.</t>
  </si>
  <si>
    <t xml:space="preserve">When applying IAS 19, the pension obligations are calculated, as is the pension cost attributable to the fiscal period, using actuarial methods. Pension rights are considered to have been vested straight line during the service period. The calculation of pension obligations is based on future anticipated pension payments and includes assumptions regarding mortality, employee turnover and salary growth. The nominally calculated debt is discounted to the present value using an interest rate based on current market interest rates adjusted to take into account the duration of the company’s pension obligations. As a basis for determining the discount interest rate for the Swedish obligation, If uses liquid covered mortgage bonds issued by a mortgage institution. Covered mortgage bonds are also used for the Norwegian obligation. After a deduction for the plan assets, a net asset or net liability is recognised in the balance sheet. </t>
  </si>
  <si>
    <t>Specification of employee benefit obligations by country</t>
  </si>
  <si>
    <t>Sweden</t>
  </si>
  <si>
    <t>Norway</t>
  </si>
  <si>
    <t>Total</t>
  </si>
  <si>
    <t>Recognised in income statement and other comprehensive income</t>
  </si>
  <si>
    <t>Current service cost</t>
  </si>
  <si>
    <t>Past service cost</t>
  </si>
  <si>
    <t>-</t>
  </si>
  <si>
    <t>Interest expense on net pension liability</t>
  </si>
  <si>
    <t>Total in income statement</t>
  </si>
  <si>
    <t>Remeasurement of the net pension liability</t>
  </si>
  <si>
    <t>Total in comprehensive income statement</t>
  </si>
  <si>
    <t>Recognised in balance sheet</t>
  </si>
  <si>
    <t>Present value of estimated pension liability, including social costs</t>
  </si>
  <si>
    <t>Fair value of plan assets</t>
  </si>
  <si>
    <t>Net liability recognised in balance sheet</t>
  </si>
  <si>
    <t>Distribution by asset class</t>
  </si>
  <si>
    <t>Debt instruments, level 1</t>
  </si>
  <si>
    <t>34%</t>
  </si>
  <si>
    <t>49%</t>
  </si>
  <si>
    <t>} 40%</t>
  </si>
  <si>
    <t>} 53%</t>
  </si>
  <si>
    <t>Debt instruments, level 2</t>
  </si>
  <si>
    <t>3%</t>
  </si>
  <si>
    <t>12%</t>
  </si>
  <si>
    <t>Equity instruments, level 1</t>
  </si>
  <si>
    <t>31%</t>
  </si>
  <si>
    <t>8%</t>
  </si>
  <si>
    <t xml:space="preserve"> } 29%</t>
  </si>
  <si>
    <t>} 18%</t>
  </si>
  <si>
    <t>Equity instruments, level 3</t>
  </si>
  <si>
    <t>0%</t>
  </si>
  <si>
    <t>Property, level 3</t>
  </si>
  <si>
    <t>10%</t>
  </si>
  <si>
    <t>11%</t>
  </si>
  <si>
    <t>15%</t>
  </si>
  <si>
    <t>Other, level 1</t>
  </si>
  <si>
    <t>13%</t>
  </si>
  <si>
    <t>} 21%</t>
  </si>
  <si>
    <t>} 14%</t>
  </si>
  <si>
    <t>Other, level 2</t>
  </si>
  <si>
    <t>1%</t>
  </si>
  <si>
    <t>Other, level 3</t>
  </si>
  <si>
    <t>The following actuarial assumptions have been used for the calculation of defined benefit pension plans in Norway and Sweden:</t>
  </si>
  <si>
    <t>31.12.2013</t>
  </si>
  <si>
    <t>31.12.2012</t>
  </si>
  <si>
    <t>Discount rate</t>
  </si>
  <si>
    <t>4,00%</t>
  </si>
  <si>
    <t>3,50%</t>
  </si>
  <si>
    <t>Future salary increases</t>
  </si>
  <si>
    <t>3,00%</t>
  </si>
  <si>
    <t>3,75%</t>
  </si>
  <si>
    <t>Price inflation</t>
  </si>
  <si>
    <t>2,00%</t>
  </si>
  <si>
    <t>2,25%</t>
  </si>
  <si>
    <t>Mortality table</t>
  </si>
  <si>
    <t>FFFS 2007:31
 +1 year</t>
  </si>
  <si>
    <t>K2013</t>
  </si>
  <si>
    <t>FFFS
 2007:31</t>
  </si>
  <si>
    <t>K2005</t>
  </si>
  <si>
    <t>Average duration of pension liabilities</t>
  </si>
  <si>
    <t>20 years</t>
  </si>
  <si>
    <t>16 years</t>
  </si>
  <si>
    <t>15 years</t>
  </si>
  <si>
    <t>Expected contributions to the defined benefit plans during 2014</t>
  </si>
  <si>
    <t>Sensitivity analysis of effect of reasonably possible changes</t>
  </si>
  <si>
    <t>Discount rate, +0,50%</t>
  </si>
  <si>
    <t>Discount rate, -0,50%</t>
  </si>
  <si>
    <t>Future salary increases, +0,25%</t>
  </si>
  <si>
    <t>Future salary increases, -0,25%</t>
  </si>
  <si>
    <t>Expected longevity, +1 year</t>
  </si>
  <si>
    <t>Funded plans</t>
  </si>
  <si>
    <t>Unfunded plans</t>
  </si>
  <si>
    <t>Analysis of the employee benefit obligation</t>
  </si>
  <si>
    <t>Analysis of the change in net liability recognised in the balance sheet</t>
  </si>
  <si>
    <t>Pension liabilities:</t>
  </si>
  <si>
    <t>At the beginning of the year</t>
  </si>
  <si>
    <t>Earned during the financial year</t>
  </si>
  <si>
    <t>Costs pertaining to prior-year service</t>
  </si>
  <si>
    <t>Interest cost</t>
  </si>
  <si>
    <t>Actuarial gains (-)/losses (+) on financial assumptions</t>
  </si>
  <si>
    <t>Actuarial gains (-)/losses (+) on demographic assumptions</t>
  </si>
  <si>
    <t>Actuarial gains (-)/losses (+), experience adjustments</t>
  </si>
  <si>
    <t>Exchange differences on foreign plans</t>
  </si>
  <si>
    <t>Benefits paid</t>
  </si>
  <si>
    <t>Defined benefit plans at 31 Dec.</t>
  </si>
  <si>
    <t>Reconciliation of plan assets:</t>
  </si>
  <si>
    <t>Interest income</t>
  </si>
  <si>
    <t>Difference between actual return and calculated interest income</t>
  </si>
  <si>
    <t>Contributions paid</t>
  </si>
  <si>
    <t>Plan assets at 31 Dec.</t>
  </si>
  <si>
    <t>Other short-term employee benefits</t>
  </si>
  <si>
    <t>There are other short-term staff incentive programmes in the Group, the terms of which vary according to country, business area or company. Benefits are recognised in the profit or loss for the year they arise from. An estimated amount of these short-term incentives, social security costs included, for 2013 is EURm 80.</t>
  </si>
  <si>
    <t xml:space="preserve">The retirement age for receiving premature pension is normally 62 years in Sweden and normally 65 years in Norway. In Sweden, premature old-age pension following a complete service period is payable at a rate of approximately 65 per cent of the pensionable salary and applies to all employees born in 1955 or earlier and who were covered by the insurance sector’s collective bargaining agreement of 2006. In Norway, premature old-age pension following a complete service period is payable at a rate of approximately 70 per cent of the pensionable salary and applies to all employees born in 1957 or earlier and who were employed by If in 2013. </t>
  </si>
  <si>
    <t xml:space="preserve">The anticipated retirement age in connection with life-long pension is 65 years for Sweden and 67 years for Norway. In Sweden, life-long old-age pension following a complete service period is payable at a rate of approximately 10 per cent of the pensionable salary between 0 and 7.5 income base amounts, 65 per cent of salary between 7.5 and 20 income base amounts and 32.5 per cent between 20 and 30 income base amounts. In Norway, life-long old-age pension following a complete service period is payable at a rate of approximately 70 per cent of the pensionable salary up to 12 Norwegian base amounts, together with the estimated statutory old-age pension. Paid-up policies and pension payments from the Swedish plans are normally indexed upwards in an amount corresponding to the change in the consumer price index. However, there is no agreement guaranteeing the value and future supplements in addition to the contractual pension benefit could either rise of fall. Pension payments from the Norwegian plans are indexed upwards in an amount corresponding to the change in the consumer price index. </t>
  </si>
  <si>
    <t>To cover the insured pension benefits, the related capital is managed as part of the insurers’ management portfolios. In such management, the characteristics of the investment assets are analysed in relation to the characteristics of the obligations, in a process known as Asset Liability Management. New and existing asset categories are evaluated continuously in order to diversify the asset portfolios with a view to optimising the anticipated risk-adjusted return. Any surplus that arises from management of the assets normally accrues to If and/or the insured and there is no form of transfer of the asset value to other members of the insurance collective.</t>
  </si>
  <si>
    <t xml:space="preserve">The following tables contain a number of material assumptions, specifications of pension costs, assets and liabilities and a sensitivity analysis showing the potential effect on the obligations of reasonable changes in those assumptions as at the end of the fiscal year. The carrying amounts have been stated including special payroll tax in Sweden (24.26 per cent) and a corresponding fee in Norway (14.1 per cent).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</si>
</sst>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5" x14ac:knownFonts="1">
    <font>
      <sz val="10"/>
      <color theme="1"/>
      <name val="Arial"/>
      <family val="2"/>
    </font>
    <font>
      <b/>
      <sz val="12"/>
      <name val="Arial"/>
      <family val="2"/>
    </font>
    <font>
      <sz val="10"/>
      <color theme="1"/>
      <name val="Calibri"/>
      <family val="2"/>
    </font>
    <font>
      <b/>
      <sz val="10"/>
      <color indexed="10"/>
      <name val="Arial"/>
      <family val="2"/>
    </font>
    <font>
      <b/>
      <sz val="11"/>
      <name val="Arial"/>
      <family val="2"/>
    </font>
    <font>
      <sz val="10"/>
      <name val="Arial"/>
      <family val="2"/>
    </font>
    <font>
      <b/>
      <sz val="11"/>
      <name val="Calibri"/>
      <family val="2"/>
    </font>
    <font>
      <b/>
      <sz val="10"/>
      <color indexed="63"/>
      <name val="Arial"/>
      <family val="2"/>
    </font>
    <font>
      <sz val="10"/>
      <color indexed="63"/>
      <name val="Arial"/>
      <family val="2"/>
    </font>
    <font>
      <b/>
      <sz val="10"/>
      <name val="Arial"/>
      <family val="2"/>
    </font>
    <font>
      <sz val="10"/>
      <name val="Calibri"/>
      <family val="2"/>
    </font>
    <font>
      <sz val="14"/>
      <name val="Arial"/>
      <family val="2"/>
    </font>
    <font>
      <sz val="10"/>
      <color indexed="10"/>
      <name val="Arial"/>
      <family val="2"/>
    </font>
    <font>
      <sz val="11"/>
      <color indexed="8"/>
      <name val="Calibri"/>
      <family val="2"/>
    </font>
    <font>
      <sz val="11"/>
      <color indexed="9"/>
      <name val="Calibri"/>
      <family val="2"/>
    </font>
    <font>
      <b/>
      <sz val="20"/>
      <name val="Arial"/>
      <family val="2"/>
    </font>
    <font>
      <b/>
      <sz val="16"/>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4" fillId="0" borderId="0">
      <alignment wrapText="1"/>
    </xf>
    <xf numFmtId="0" fontId="5" fillId="0" borderId="0"/>
    <xf numFmtId="0" fontId="7" fillId="0" borderId="1" applyFill="0">
      <alignment horizontal="left"/>
    </xf>
    <xf numFmtId="0" fontId="7" fillId="0" borderId="1" applyFill="0">
      <alignment horizontal="right"/>
    </xf>
    <xf numFmtId="0" fontId="5" fillId="0" borderId="0" applyFill="0" applyBorder="0">
      <alignment horizontal="left"/>
    </xf>
    <xf numFmtId="49" fontId="5" fillId="0" borderId="0" applyFill="0" applyBorder="0">
      <alignment horizontal="right"/>
    </xf>
    <xf numFmtId="49" fontId="8" fillId="2" borderId="0">
      <alignment horizontal="right"/>
    </xf>
    <xf numFmtId="0" fontId="9" fillId="0" borderId="2" applyNumberFormat="0" applyFill="0" applyAlignment="0"/>
    <xf numFmtId="3" fontId="9" fillId="0" borderId="2" applyNumberFormat="0">
      <alignment horizontal="right"/>
    </xf>
    <xf numFmtId="49" fontId="9" fillId="2" borderId="2">
      <alignment horizontal="right"/>
    </xf>
    <xf numFmtId="0" fontId="9" fillId="0" borderId="0" applyNumberFormat="0" applyFont="0" applyFill="0" applyBorder="0" applyAlignment="0"/>
    <xf numFmtId="0" fontId="9" fillId="0" borderId="0">
      <alignment horizontal="center" wrapText="1"/>
    </xf>
    <xf numFmtId="0" fontId="9" fillId="0" borderId="0">
      <alignment wrapText="1"/>
    </xf>
    <xf numFmtId="49" fontId="11" fillId="0" borderId="3" applyBorder="0">
      <alignment horizontal="right" vertical="center"/>
    </xf>
    <xf numFmtId="49" fontId="5" fillId="0" borderId="0">
      <alignment horizontal="right"/>
    </xf>
    <xf numFmtId="0" fontId="9" fillId="0" borderId="0" applyNumberFormat="0">
      <alignment horizontal="right" wrapText="1"/>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5" fillId="0" borderId="0" applyNumberFormat="0" applyFont="0" applyFill="0" applyBorder="0" applyAlignment="0" applyProtection="0">
      <alignment horizontal="left"/>
    </xf>
    <xf numFmtId="49" fontId="9" fillId="2" borderId="0">
      <alignment horizontal="right"/>
    </xf>
    <xf numFmtId="0" fontId="9" fillId="0" borderId="0" applyAlignment="0">
      <alignment wrapText="1"/>
    </xf>
    <xf numFmtId="0" fontId="9" fillId="0" borderId="0"/>
    <xf numFmtId="0" fontId="15" fillId="0" borderId="0" applyNumberFormat="0" applyAlignment="0"/>
    <xf numFmtId="0" fontId="16" fillId="0" borderId="0" applyAlignment="0"/>
    <xf numFmtId="49" fontId="9" fillId="0" borderId="0">
      <alignment horizontal="left"/>
    </xf>
    <xf numFmtId="0" fontId="9" fillId="0" borderId="0" applyFont="0">
      <alignment wrapText="1"/>
    </xf>
    <xf numFmtId="0" fontId="8" fillId="20" borderId="0" applyNumberFormat="0">
      <alignment horizontal="right"/>
    </xf>
    <xf numFmtId="3" fontId="8" fillId="2" borderId="0">
      <alignment horizontal="right"/>
    </xf>
    <xf numFmtId="0" fontId="5" fillId="0" borderId="0" applyNumberFormat="0" applyFont="0" applyFill="0" applyBorder="0" applyAlignment="0">
      <alignment horizontal="left"/>
    </xf>
    <xf numFmtId="0" fontId="17" fillId="0" borderId="2">
      <alignment horizontal="right"/>
    </xf>
    <xf numFmtId="0" fontId="9" fillId="0" borderId="2" applyFill="0" applyAlignment="0"/>
    <xf numFmtId="4" fontId="9" fillId="2" borderId="2">
      <alignment horizontal="right"/>
    </xf>
    <xf numFmtId="0" fontId="5" fillId="0" borderId="0" applyNumberFormat="0" applyFont="0" applyFill="0" applyBorder="0" applyAlignment="0">
      <alignment wrapText="1"/>
    </xf>
    <xf numFmtId="0" fontId="18" fillId="0" borderId="0">
      <alignment wrapText="1"/>
    </xf>
    <xf numFmtId="0" fontId="1" fillId="0" borderId="0">
      <alignment wrapText="1"/>
    </xf>
    <xf numFmtId="0" fontId="7" fillId="0" borderId="1" applyNumberFormat="0" applyFill="0">
      <alignment horizontal="center"/>
    </xf>
    <xf numFmtId="0" fontId="7" fillId="0" borderId="1" applyFill="0">
      <alignment horizontal="left"/>
    </xf>
    <xf numFmtId="4" fontId="9" fillId="20" borderId="2" applyNumberFormat="0">
      <alignment horizontal="right"/>
    </xf>
    <xf numFmtId="0" fontId="5" fillId="0" borderId="2">
      <alignment horizontal="right"/>
    </xf>
    <xf numFmtId="164" fontId="5" fillId="0" borderId="0" applyFont="0" applyFill="0" applyBorder="0" applyAlignment="0" applyProtection="0"/>
    <xf numFmtId="0" fontId="5" fillId="21" borderId="4" applyNumberFormat="0" applyFont="0" applyAlignment="0" applyProtection="0"/>
    <xf numFmtId="0" fontId="19" fillId="3" borderId="0" applyNumberFormat="0" applyBorder="0" applyAlignment="0" applyProtection="0"/>
    <xf numFmtId="0" fontId="20" fillId="4" borderId="0" applyNumberFormat="0" applyBorder="0" applyAlignment="0" applyProtection="0"/>
    <xf numFmtId="0" fontId="21" fillId="0" borderId="0" applyNumberFormat="0" applyBorder="0" applyAlignment="0">
      <protection locked="0"/>
    </xf>
    <xf numFmtId="0" fontId="22" fillId="22" borderId="5" applyNumberFormat="0" applyAlignment="0" applyProtection="0"/>
    <xf numFmtId="0" fontId="23" fillId="0" borderId="6" applyNumberFormat="0" applyFill="0" applyAlignment="0" applyProtection="0"/>
    <xf numFmtId="0" fontId="24" fillId="23" borderId="0" applyNumberFormat="0" applyBorder="0" applyAlignment="0" applyProtection="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9" fontId="5" fillId="0" borderId="0" applyFon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7" borderId="5" applyNumberFormat="0" applyAlignment="0" applyProtection="0"/>
    <xf numFmtId="0" fontId="32" fillId="24" borderId="11" applyNumberFormat="0" applyAlignment="0" applyProtection="0"/>
    <xf numFmtId="3" fontId="9" fillId="2" borderId="2">
      <alignment horizontal="right"/>
    </xf>
    <xf numFmtId="3" fontId="9" fillId="0" borderId="2">
      <alignment horizontal="right"/>
    </xf>
    <xf numFmtId="0" fontId="33" fillId="22" borderId="12" applyNumberFormat="0" applyAlignment="0" applyProtection="0"/>
    <xf numFmtId="0" fontId="34" fillId="0" borderId="0" applyNumberFormat="0" applyFill="0" applyBorder="0" applyAlignment="0" applyProtection="0"/>
  </cellStyleXfs>
  <cellXfs count="74">
    <xf numFmtId="0" fontId="0" fillId="0" borderId="0" xfId="0"/>
    <xf numFmtId="0" fontId="2" fillId="0" borderId="0" xfId="0" applyFont="1" applyBorder="1"/>
    <xf numFmtId="0" fontId="3" fillId="0" borderId="0" xfId="0" applyNumberFormat="1" applyFont="1" applyBorder="1"/>
    <xf numFmtId="0" fontId="0" fillId="0" borderId="0" xfId="0" applyBorder="1"/>
    <xf numFmtId="1" fontId="5" fillId="0" borderId="0" xfId="0" quotePrefix="1" applyNumberFormat="1" applyFont="1" applyFill="1" applyAlignment="1">
      <alignment horizontal="right"/>
    </xf>
    <xf numFmtId="0" fontId="6" fillId="0" borderId="0" xfId="2" applyFont="1">
      <alignment wrapText="1"/>
    </xf>
    <xf numFmtId="0" fontId="7" fillId="0" borderId="1" xfId="4">
      <alignment horizontal="left"/>
    </xf>
    <xf numFmtId="0" fontId="7" fillId="0" borderId="1" xfId="4" quotePrefix="1" applyFill="1">
      <alignment horizontal="left"/>
    </xf>
    <xf numFmtId="0" fontId="7" fillId="0" borderId="1" xfId="5" quotePrefix="1" applyFill="1">
      <alignment horizontal="right"/>
    </xf>
    <xf numFmtId="0" fontId="5" fillId="0" borderId="0" xfId="6" applyFill="1" applyBorder="1" applyAlignment="1">
      <alignment horizontal="left" wrapText="1" indent="3"/>
    </xf>
    <xf numFmtId="3" fontId="5" fillId="0" borderId="0" xfId="7" applyNumberFormat="1" applyBorder="1">
      <alignment horizontal="right"/>
    </xf>
    <xf numFmtId="3" fontId="8" fillId="2" borderId="0" xfId="8" applyNumberFormat="1">
      <alignment horizontal="right"/>
    </xf>
    <xf numFmtId="0" fontId="5" fillId="0" borderId="0" xfId="0" applyFont="1" applyFill="1" applyBorder="1" applyAlignment="1">
      <alignment horizontal="left" indent="3"/>
    </xf>
    <xf numFmtId="0" fontId="9" fillId="0" borderId="2" xfId="9" applyFill="1" applyAlignment="1">
      <alignment horizontal="left" indent="3"/>
    </xf>
    <xf numFmtId="0" fontId="9" fillId="0" borderId="2" xfId="9" applyAlignment="1"/>
    <xf numFmtId="1" fontId="9" fillId="0" borderId="2" xfId="9" quotePrefix="1" applyNumberFormat="1" applyFill="1" applyAlignment="1">
      <alignment horizontal="right"/>
    </xf>
    <xf numFmtId="0" fontId="9" fillId="0" borderId="2" xfId="9"/>
    <xf numFmtId="3" fontId="9" fillId="0" borderId="2" xfId="10" applyNumberFormat="1">
      <alignment horizontal="right"/>
    </xf>
    <xf numFmtId="1" fontId="9" fillId="2" borderId="2" xfId="11" applyNumberFormat="1" applyFont="1">
      <alignment horizontal="right"/>
    </xf>
    <xf numFmtId="0" fontId="0" fillId="0" borderId="0" xfId="0" applyAlignment="1"/>
    <xf numFmtId="1" fontId="9" fillId="0" borderId="0" xfId="0" applyNumberFormat="1" applyFont="1" applyBorder="1"/>
    <xf numFmtId="0" fontId="0" fillId="0" borderId="0" xfId="12" applyFont="1" applyBorder="1"/>
    <xf numFmtId="0" fontId="10" fillId="0" borderId="0" xfId="0" applyFont="1" applyFill="1" applyBorder="1"/>
    <xf numFmtId="0" fontId="5" fillId="0" borderId="0" xfId="0" applyFont="1" applyBorder="1"/>
    <xf numFmtId="0" fontId="9" fillId="0" borderId="0" xfId="13">
      <alignment horizontal="center" wrapText="1"/>
    </xf>
    <xf numFmtId="0" fontId="7" fillId="0" borderId="1" xfId="5">
      <alignment horizontal="right"/>
    </xf>
    <xf numFmtId="0" fontId="9" fillId="0" borderId="0" xfId="14">
      <alignment wrapText="1"/>
    </xf>
    <xf numFmtId="0" fontId="5" fillId="0" borderId="0" xfId="6" applyFill="1" applyBorder="1" applyAlignment="1">
      <alignment horizontal="left" indent="3"/>
    </xf>
    <xf numFmtId="3" fontId="8" fillId="2" borderId="0" xfId="8" quotePrefix="1" applyNumberFormat="1">
      <alignment horizontal="right"/>
    </xf>
    <xf numFmtId="3" fontId="5" fillId="0" borderId="0" xfId="7" quotePrefix="1" applyNumberFormat="1" applyFill="1" applyBorder="1">
      <alignment horizontal="right"/>
    </xf>
    <xf numFmtId="0" fontId="9" fillId="0" borderId="2" xfId="9" applyFill="1" applyAlignment="1">
      <alignment horizontal="left" wrapText="1" indent="3"/>
    </xf>
    <xf numFmtId="3" fontId="9" fillId="2" borderId="2" xfId="11" applyNumberFormat="1">
      <alignment horizontal="right"/>
    </xf>
    <xf numFmtId="0" fontId="9" fillId="0" borderId="0" xfId="0" applyFont="1" applyBorder="1"/>
    <xf numFmtId="0" fontId="9" fillId="0" borderId="0" xfId="0" quotePrefix="1" applyFont="1" applyBorder="1" applyAlignment="1">
      <alignment horizontal="right"/>
    </xf>
    <xf numFmtId="1" fontId="9" fillId="0" borderId="0" xfId="0" quotePrefix="1" applyNumberFormat="1" applyFont="1" applyFill="1" applyAlignment="1">
      <alignment horizontal="right"/>
    </xf>
    <xf numFmtId="0" fontId="7" fillId="0" borderId="1" xfId="4" applyFill="1">
      <alignment horizontal="left"/>
    </xf>
    <xf numFmtId="49" fontId="5" fillId="0" borderId="0" xfId="7" applyNumberFormat="1">
      <alignment horizontal="right"/>
    </xf>
    <xf numFmtId="49" fontId="5" fillId="0" borderId="0" xfId="16">
      <alignment horizontal="right"/>
    </xf>
    <xf numFmtId="49" fontId="5" fillId="0" borderId="0" xfId="7" applyFill="1">
      <alignment horizontal="right"/>
    </xf>
    <xf numFmtId="49" fontId="11" fillId="0" borderId="0" xfId="15" applyBorder="1">
      <alignment horizontal="right" vertical="center"/>
    </xf>
    <xf numFmtId="49" fontId="5" fillId="0" borderId="0" xfId="7" applyNumberFormat="1" applyFill="1" applyAlignment="1">
      <alignment horizontal="center"/>
    </xf>
    <xf numFmtId="0" fontId="5" fillId="0" borderId="0" xfId="7" applyNumberFormat="1" applyFill="1" applyAlignment="1">
      <alignment horizontal="center"/>
    </xf>
    <xf numFmtId="0" fontId="5" fillId="0" borderId="0" xfId="0" applyFont="1" applyFill="1" applyBorder="1"/>
    <xf numFmtId="0" fontId="5" fillId="0" borderId="0" xfId="0" applyFont="1" applyFill="1" applyBorder="1" applyAlignment="1"/>
    <xf numFmtId="0" fontId="7" fillId="0" borderId="1" xfId="5" applyFill="1">
      <alignment horizontal="right"/>
    </xf>
    <xf numFmtId="49" fontId="8" fillId="2" borderId="0" xfId="8">
      <alignment horizontal="right"/>
    </xf>
    <xf numFmtId="49" fontId="8" fillId="2" borderId="0" xfId="8" applyAlignment="1">
      <alignment horizontal="right" wrapText="1"/>
    </xf>
    <xf numFmtId="3" fontId="5" fillId="0" borderId="0" xfId="7" applyNumberFormat="1" applyFill="1">
      <alignment horizontal="right"/>
    </xf>
    <xf numFmtId="1" fontId="0" fillId="0" borderId="0" xfId="0" applyNumberFormat="1" applyBorder="1"/>
    <xf numFmtId="10" fontId="0" fillId="0" borderId="0" xfId="12" applyNumberFormat="1" applyFont="1" applyBorder="1"/>
    <xf numFmtId="3" fontId="9" fillId="0" borderId="0" xfId="17" applyNumberFormat="1">
      <alignment horizontal="right" wrapText="1"/>
    </xf>
    <xf numFmtId="0" fontId="7" fillId="0" borderId="1" xfId="5" applyAlignment="1">
      <alignment horizontal="right" wrapText="1"/>
    </xf>
    <xf numFmtId="0" fontId="9" fillId="0" borderId="0" xfId="0" applyFont="1" applyBorder="1" applyAlignment="1"/>
    <xf numFmtId="0" fontId="5" fillId="0" borderId="0" xfId="0" quotePrefix="1" applyFont="1" applyBorder="1" applyAlignment="1">
      <alignment horizontal="right"/>
    </xf>
    <xf numFmtId="0" fontId="10" fillId="0" borderId="0" xfId="0" applyFont="1" applyBorder="1"/>
    <xf numFmtId="0" fontId="9" fillId="0" borderId="0" xfId="14" applyAlignment="1">
      <alignment horizontal="left" wrapText="1" indent="3"/>
    </xf>
    <xf numFmtId="3" fontId="5" fillId="0" borderId="0" xfId="7" applyNumberFormat="1" applyFill="1" applyBorder="1">
      <alignment horizontal="right"/>
    </xf>
    <xf numFmtId="1" fontId="5" fillId="0" borderId="0" xfId="0" quotePrefix="1" applyNumberFormat="1" applyFont="1" applyBorder="1" applyAlignment="1">
      <alignment horizontal="right"/>
    </xf>
    <xf numFmtId="1" fontId="9" fillId="0" borderId="2" xfId="9" applyNumberFormat="1" applyAlignment="1">
      <alignment horizontal="left" indent="3"/>
    </xf>
    <xf numFmtId="1" fontId="5" fillId="0" borderId="0" xfId="0" applyNumberFormat="1" applyFont="1" applyBorder="1"/>
    <xf numFmtId="0" fontId="12" fillId="0" borderId="0" xfId="0" applyFont="1" applyFill="1" applyBorder="1" applyAlignment="1">
      <alignment horizontal="left" wrapText="1"/>
    </xf>
    <xf numFmtId="10" fontId="0" fillId="0" borderId="0" xfId="0" applyNumberFormat="1" applyBorder="1"/>
    <xf numFmtId="0" fontId="5" fillId="0" borderId="0" xfId="3" applyAlignment="1">
      <alignment wrapText="1"/>
    </xf>
    <xf numFmtId="49" fontId="1" fillId="0" borderId="0" xfId="1" applyAlignment="1">
      <alignment horizontal="left"/>
    </xf>
    <xf numFmtId="0" fontId="4" fillId="0" borderId="0" xfId="2">
      <alignment wrapText="1"/>
    </xf>
    <xf numFmtId="0" fontId="5" fillId="0" borderId="0" xfId="3" applyAlignment="1">
      <alignment horizontal="left"/>
    </xf>
    <xf numFmtId="0" fontId="5" fillId="0" borderId="0" xfId="3" applyAlignment="1">
      <alignment horizontal="left" wrapText="1"/>
    </xf>
    <xf numFmtId="0" fontId="9" fillId="0" borderId="0" xfId="13" applyAlignment="1">
      <alignment horizontal="center" wrapText="1"/>
    </xf>
    <xf numFmtId="0" fontId="9" fillId="0" borderId="0" xfId="13">
      <alignment horizontal="center" wrapText="1"/>
    </xf>
    <xf numFmtId="49" fontId="11" fillId="0" borderId="3" xfId="15" applyBorder="1">
      <alignment horizontal="right" vertical="center"/>
    </xf>
    <xf numFmtId="49" fontId="11" fillId="0" borderId="0" xfId="15" applyBorder="1">
      <alignment horizontal="right" vertical="center"/>
    </xf>
    <xf numFmtId="0" fontId="5" fillId="0" borderId="0" xfId="3"/>
    <xf numFmtId="49" fontId="9" fillId="0" borderId="0" xfId="13" applyNumberFormat="1" applyAlignment="1">
      <alignment horizontal="center" wrapText="1"/>
    </xf>
    <xf numFmtId="0" fontId="7" fillId="0" borderId="1" xfId="4">
      <alignment horizontal="left"/>
    </xf>
  </cellXfs>
  <cellStyles count="93">
    <cellStyle name="20 % - Aksentti2" xfId="18"/>
    <cellStyle name="20 % - Aksentti3" xfId="19"/>
    <cellStyle name="20 % - Aksentti4" xfId="20"/>
    <cellStyle name="20 % - Aksentti5" xfId="21"/>
    <cellStyle name="20 % - Aksentti6" xfId="22"/>
    <cellStyle name="40 % - Aksentti1" xfId="23"/>
    <cellStyle name="40 % - Aksentti2" xfId="24"/>
    <cellStyle name="40 % - Aksentti3" xfId="25"/>
    <cellStyle name="40 % - Aksentti4" xfId="26"/>
    <cellStyle name="40 % - Aksentti5" xfId="27"/>
    <cellStyle name="40 % - Aksentti6" xfId="28"/>
    <cellStyle name="60 % - Aksentti1" xfId="29"/>
    <cellStyle name="60 % - Aksentti2" xfId="30"/>
    <cellStyle name="60 % - Aksentti3" xfId="31"/>
    <cellStyle name="60 % - Aksentti4" xfId="32"/>
    <cellStyle name="60 % - Aksentti5" xfId="33"/>
    <cellStyle name="60 % - Aksentti6" xfId="34"/>
    <cellStyle name="Aksentti1" xfId="35"/>
    <cellStyle name="Aksentti2" xfId="36"/>
    <cellStyle name="Aksentti3" xfId="37"/>
    <cellStyle name="Aksentti4" xfId="38"/>
    <cellStyle name="Aksentti5" xfId="39"/>
    <cellStyle name="Aksentti6" xfId="40"/>
    <cellStyle name="ar-blank" xfId="41"/>
    <cellStyle name="ar-bold" xfId="14"/>
    <cellStyle name="ar-bold-center" xfId="13"/>
    <cellStyle name="ar-bold-hilite" xfId="42"/>
    <cellStyle name="ar-bold-no-line" xfId="43"/>
    <cellStyle name="ar-bold-right" xfId="17"/>
    <cellStyle name="ar-brace-vertical-centered" xfId="15"/>
    <cellStyle name="ar-download" xfId="44"/>
    <cellStyle name="ar-h1" xfId="45"/>
    <cellStyle name="ar-h2" xfId="46"/>
    <cellStyle name="ar-h3" xfId="1"/>
    <cellStyle name="ar-h4" xfId="2"/>
    <cellStyle name="ar-h5" xfId="47"/>
    <cellStyle name="ar-h6" xfId="48"/>
    <cellStyle name="ar-hilight-right" xfId="49"/>
    <cellStyle name="ar-hilite" xfId="8"/>
    <cellStyle name="ar-hilite-pagebreak" xfId="50"/>
    <cellStyle name="ar-left" xfId="6"/>
    <cellStyle name="ar-left-pagebreak" xfId="51"/>
    <cellStyle name="ar-link-line" xfId="52"/>
    <cellStyle name="ar-pagebreak" xfId="12"/>
    <cellStyle name="ar-right" xfId="7"/>
    <cellStyle name="ar-right-no-border" xfId="16"/>
    <cellStyle name="ar-subtotal" xfId="53"/>
    <cellStyle name="ar-subtotal-hilite" xfId="54"/>
    <cellStyle name="ar-text" xfId="3"/>
    <cellStyle name="ar-text-pagebreak" xfId="55"/>
    <cellStyle name="ar-text-small" xfId="56"/>
    <cellStyle name="ar-th1" xfId="57"/>
    <cellStyle name="ar-thead" xfId="4"/>
    <cellStyle name="ar-thead-center" xfId="58"/>
    <cellStyle name="ar-thead-left" xfId="59"/>
    <cellStyle name="ar-thead-right" xfId="5"/>
    <cellStyle name="ar-total" xfId="9"/>
    <cellStyle name="ar-total-hilight-right" xfId="60"/>
    <cellStyle name="ar-total-hilite" xfId="11"/>
    <cellStyle name="ar-total-nobold" xfId="61"/>
    <cellStyle name="ar-total-right" xfId="10"/>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05"/>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4.42578125" customWidth="1"/>
  </cols>
  <sheetData>
    <row r="1" spans="1:7" ht="15.75" x14ac:dyDescent="0.25">
      <c r="A1" s="63" t="s">
        <v>0</v>
      </c>
      <c r="B1" s="63"/>
      <c r="C1" s="63"/>
      <c r="D1" s="63"/>
      <c r="E1" s="63"/>
      <c r="F1" s="63"/>
      <c r="G1" s="63"/>
    </row>
    <row r="2" spans="1:7" x14ac:dyDescent="0.2">
      <c r="A2" s="1"/>
      <c r="B2" s="2"/>
      <c r="C2" s="3"/>
      <c r="D2" s="3"/>
      <c r="E2" s="3"/>
      <c r="F2" s="3"/>
      <c r="G2" s="3"/>
    </row>
    <row r="3" spans="1:7" ht="15" x14ac:dyDescent="0.25">
      <c r="A3" s="64" t="s">
        <v>1</v>
      </c>
      <c r="B3" s="64"/>
      <c r="C3" s="64"/>
      <c r="D3" s="64"/>
      <c r="E3" s="64"/>
      <c r="F3" s="64"/>
      <c r="G3" s="64"/>
    </row>
    <row r="4" spans="1:7" x14ac:dyDescent="0.2">
      <c r="A4" s="4"/>
      <c r="B4" s="4"/>
      <c r="C4" s="4"/>
      <c r="D4" s="4"/>
      <c r="E4" s="4"/>
      <c r="F4" s="4"/>
      <c r="G4" s="4"/>
    </row>
    <row r="5" spans="1:7" x14ac:dyDescent="0.2">
      <c r="A5" s="65" t="s">
        <v>2</v>
      </c>
      <c r="B5" s="65"/>
      <c r="C5" s="65"/>
      <c r="D5" s="65"/>
      <c r="E5" s="65"/>
      <c r="F5" s="65"/>
      <c r="G5" s="65"/>
    </row>
    <row r="6" spans="1:7" ht="42.75" customHeight="1" x14ac:dyDescent="0.2">
      <c r="A6" s="66" t="s">
        <v>3</v>
      </c>
      <c r="B6" s="66"/>
      <c r="C6" s="66"/>
      <c r="D6" s="66"/>
      <c r="E6" s="66"/>
      <c r="F6" s="66"/>
      <c r="G6" s="66"/>
    </row>
    <row r="7" spans="1:7" ht="15" x14ac:dyDescent="0.25">
      <c r="A7" s="5"/>
      <c r="B7" s="3"/>
      <c r="C7" s="4"/>
      <c r="D7" s="3"/>
      <c r="E7" s="3"/>
      <c r="F7" s="3"/>
      <c r="G7" s="3"/>
    </row>
    <row r="8" spans="1:7" ht="15" x14ac:dyDescent="0.25">
      <c r="A8" s="64" t="s">
        <v>4</v>
      </c>
      <c r="B8" s="64"/>
      <c r="C8" s="64"/>
      <c r="D8" s="64"/>
      <c r="E8" s="64"/>
      <c r="F8" s="64"/>
      <c r="G8" s="64"/>
    </row>
    <row r="9" spans="1:7" x14ac:dyDescent="0.2">
      <c r="A9" s="4"/>
      <c r="B9" s="4"/>
      <c r="C9" s="4"/>
      <c r="D9" s="4"/>
      <c r="E9" s="4"/>
      <c r="F9" s="4"/>
      <c r="G9" s="4"/>
    </row>
    <row r="10" spans="1:7" ht="13.5" thickBot="1" x14ac:dyDescent="0.25">
      <c r="A10" s="6" t="s">
        <v>5</v>
      </c>
      <c r="B10" s="6"/>
      <c r="C10" s="7"/>
      <c r="D10" s="6"/>
      <c r="E10" s="8" t="s">
        <v>6</v>
      </c>
      <c r="F10" s="8" t="s">
        <v>7</v>
      </c>
      <c r="G10" s="8" t="s">
        <v>8</v>
      </c>
    </row>
    <row r="11" spans="1:7" x14ac:dyDescent="0.2">
      <c r="A11" s="9" t="s">
        <v>9</v>
      </c>
      <c r="B11" s="3"/>
      <c r="C11" s="4"/>
      <c r="D11" s="3"/>
      <c r="E11" s="10">
        <v>612.32046678635538</v>
      </c>
      <c r="F11" s="10">
        <v>594.84968538802138</v>
      </c>
      <c r="G11" s="11">
        <v>579.85574155388247</v>
      </c>
    </row>
    <row r="12" spans="1:7" x14ac:dyDescent="0.2">
      <c r="A12" s="12" t="s">
        <v>10</v>
      </c>
      <c r="B12" s="3"/>
      <c r="C12" s="4"/>
      <c r="D12" s="3"/>
      <c r="E12" s="10">
        <v>346.72351885098738</v>
      </c>
      <c r="F12" s="10">
        <v>391.63365182941038</v>
      </c>
      <c r="G12" s="11">
        <v>385.14070278019216</v>
      </c>
    </row>
    <row r="13" spans="1:7" x14ac:dyDescent="0.2">
      <c r="A13" s="13" t="s">
        <v>11</v>
      </c>
      <c r="B13" s="14"/>
      <c r="C13" s="15"/>
      <c r="D13" s="16"/>
      <c r="E13" s="17">
        <f>E11-E12</f>
        <v>265.59694793536801</v>
      </c>
      <c r="F13" s="17">
        <f>F11-F12</f>
        <v>203.216033558611</v>
      </c>
      <c r="G13" s="18">
        <f>G11-G12</f>
        <v>194.71503877369031</v>
      </c>
    </row>
    <row r="14" spans="1:7" x14ac:dyDescent="0.2">
      <c r="A14" s="19"/>
      <c r="B14" s="3"/>
      <c r="C14" s="4"/>
      <c r="D14" s="3"/>
      <c r="E14" s="20"/>
      <c r="F14" s="20"/>
      <c r="G14" s="20"/>
    </row>
    <row r="15" spans="1:7" x14ac:dyDescent="0.2">
      <c r="A15" s="19"/>
      <c r="B15" s="3"/>
      <c r="C15" s="4"/>
      <c r="D15" s="3"/>
      <c r="E15" s="3"/>
      <c r="F15" s="3"/>
      <c r="G15" s="21"/>
    </row>
    <row r="16" spans="1:7" ht="98.25" customHeight="1" x14ac:dyDescent="0.2">
      <c r="A16" s="62" t="s">
        <v>12</v>
      </c>
      <c r="B16" s="62"/>
      <c r="C16" s="62"/>
      <c r="D16" s="62"/>
      <c r="E16" s="62"/>
      <c r="F16" s="62"/>
      <c r="G16" s="62"/>
    </row>
    <row r="17" spans="1:7" ht="71.25" customHeight="1" x14ac:dyDescent="0.2">
      <c r="A17" s="62" t="s">
        <v>109</v>
      </c>
      <c r="B17" s="62"/>
      <c r="C17" s="62"/>
      <c r="D17" s="62"/>
      <c r="E17" s="62"/>
      <c r="F17" s="62"/>
      <c r="G17" s="62"/>
    </row>
    <row r="18" spans="1:7" ht="111.75" customHeight="1" x14ac:dyDescent="0.2">
      <c r="A18" s="62" t="s">
        <v>110</v>
      </c>
      <c r="B18" s="62"/>
      <c r="C18" s="62"/>
      <c r="D18" s="62"/>
      <c r="E18" s="62"/>
      <c r="F18" s="62"/>
      <c r="G18" s="62"/>
    </row>
    <row r="19" spans="1:7" ht="68.25" customHeight="1" x14ac:dyDescent="0.2">
      <c r="A19" s="62" t="s">
        <v>13</v>
      </c>
      <c r="B19" s="62"/>
      <c r="C19" s="62"/>
      <c r="D19" s="62"/>
      <c r="E19" s="62"/>
      <c r="F19" s="62"/>
      <c r="G19" s="62"/>
    </row>
    <row r="20" spans="1:7" ht="71.25" customHeight="1" x14ac:dyDescent="0.2">
      <c r="A20" s="62" t="s">
        <v>111</v>
      </c>
      <c r="B20" s="62"/>
      <c r="C20" s="62"/>
      <c r="D20" s="62"/>
      <c r="E20" s="62"/>
      <c r="F20" s="62"/>
      <c r="G20" s="62"/>
    </row>
    <row r="21" spans="1:7" ht="48.75" customHeight="1" x14ac:dyDescent="0.2">
      <c r="A21" s="62" t="s">
        <v>14</v>
      </c>
      <c r="B21" s="62"/>
      <c r="C21" s="62"/>
      <c r="D21" s="62"/>
      <c r="E21" s="62"/>
      <c r="F21" s="62"/>
      <c r="G21" s="62"/>
    </row>
    <row r="22" spans="1:7" ht="81" customHeight="1" x14ac:dyDescent="0.2">
      <c r="A22" s="62" t="s">
        <v>15</v>
      </c>
      <c r="B22" s="62"/>
      <c r="C22" s="62"/>
      <c r="D22" s="62"/>
      <c r="E22" s="62"/>
      <c r="F22" s="62"/>
      <c r="G22" s="62"/>
    </row>
    <row r="23" spans="1:7" ht="46.5" customHeight="1" x14ac:dyDescent="0.2">
      <c r="A23" s="62" t="s">
        <v>112</v>
      </c>
      <c r="B23" s="62"/>
      <c r="C23" s="62"/>
      <c r="D23" s="62"/>
      <c r="E23" s="62"/>
      <c r="F23" s="62"/>
      <c r="G23" s="62"/>
    </row>
    <row r="24" spans="1:7" x14ac:dyDescent="0.2">
      <c r="A24" s="22"/>
      <c r="B24" s="23"/>
      <c r="C24" s="4"/>
      <c r="D24" s="3"/>
      <c r="E24" s="3"/>
      <c r="F24" s="3"/>
      <c r="G24" s="21"/>
    </row>
    <row r="25" spans="1:7" ht="15" x14ac:dyDescent="0.25">
      <c r="A25" s="64" t="s">
        <v>16</v>
      </c>
      <c r="B25" s="64"/>
      <c r="C25" s="64"/>
      <c r="D25" s="64"/>
      <c r="E25" s="64"/>
      <c r="F25" s="64"/>
      <c r="G25" s="64"/>
    </row>
    <row r="26" spans="1:7" x14ac:dyDescent="0.2">
      <c r="A26" s="22"/>
      <c r="B26" s="3"/>
      <c r="C26" s="3"/>
      <c r="D26" s="3"/>
      <c r="E26" s="3"/>
      <c r="F26" s="3"/>
      <c r="G26" s="3"/>
    </row>
    <row r="27" spans="1:7" x14ac:dyDescent="0.2">
      <c r="A27" s="24"/>
      <c r="B27" s="67">
        <v>2013</v>
      </c>
      <c r="C27" s="67"/>
      <c r="D27" s="67"/>
      <c r="E27" s="68">
        <v>2012</v>
      </c>
      <c r="F27" s="68"/>
      <c r="G27" s="68"/>
    </row>
    <row r="28" spans="1:7" ht="13.5" thickBot="1" x14ac:dyDescent="0.25">
      <c r="A28" s="25"/>
      <c r="B28" s="25" t="s">
        <v>17</v>
      </c>
      <c r="C28" s="25" t="s">
        <v>18</v>
      </c>
      <c r="D28" s="25" t="s">
        <v>19</v>
      </c>
      <c r="E28" s="25" t="s">
        <v>17</v>
      </c>
      <c r="F28" s="25" t="s">
        <v>18</v>
      </c>
      <c r="G28" s="25" t="s">
        <v>19</v>
      </c>
    </row>
    <row r="29" spans="1:7" ht="25.5" x14ac:dyDescent="0.2">
      <c r="A29" s="26" t="s">
        <v>20</v>
      </c>
      <c r="B29" s="3"/>
      <c r="C29" s="3"/>
      <c r="D29" s="3"/>
      <c r="E29" s="3"/>
      <c r="F29" s="3"/>
      <c r="G29" s="3"/>
    </row>
    <row r="30" spans="1:7" x14ac:dyDescent="0.2">
      <c r="A30" s="27" t="s">
        <v>21</v>
      </c>
      <c r="B30" s="11">
        <v>-5.5310358840062799</v>
      </c>
      <c r="C30" s="11">
        <v>-10.159045501235999</v>
      </c>
      <c r="D30" s="11">
        <f>SUM(B30:C30)</f>
        <v>-15.69008138524228</v>
      </c>
      <c r="E30" s="10">
        <v>-5.2435329759962697</v>
      </c>
      <c r="F30" s="10">
        <v>-16.0801677930552</v>
      </c>
      <c r="G30" s="10">
        <f>SUM(E30:F30)</f>
        <v>-21.32370076905147</v>
      </c>
    </row>
    <row r="31" spans="1:7" x14ac:dyDescent="0.2">
      <c r="A31" s="27" t="s">
        <v>22</v>
      </c>
      <c r="B31" s="11">
        <v>-0.112878283347067</v>
      </c>
      <c r="C31" s="28" t="s">
        <v>23</v>
      </c>
      <c r="D31" s="11">
        <f>SUM(B31:C31)</f>
        <v>-0.112878283347067</v>
      </c>
      <c r="E31" s="10">
        <v>-1.8643672803542299</v>
      </c>
      <c r="F31" s="29">
        <v>23.537636914472099</v>
      </c>
      <c r="G31" s="10">
        <f>SUM(E31:F31)</f>
        <v>21.673269634117869</v>
      </c>
    </row>
    <row r="32" spans="1:7" x14ac:dyDescent="0.2">
      <c r="A32" s="27" t="s">
        <v>24</v>
      </c>
      <c r="B32" s="11">
        <v>-1.6931742502060001</v>
      </c>
      <c r="C32" s="11">
        <v>-4.8537661839238702</v>
      </c>
      <c r="D32" s="11">
        <f>SUM(B32:C32)</f>
        <v>-6.54694043412987</v>
      </c>
      <c r="E32" s="10">
        <v>-1.6313213703099501</v>
      </c>
      <c r="F32" s="10">
        <v>-6.0591936611512498</v>
      </c>
      <c r="G32" s="10">
        <f>SUM(E32:F32)</f>
        <v>-7.6905150314611994</v>
      </c>
    </row>
    <row r="33" spans="1:7" x14ac:dyDescent="0.2">
      <c r="A33" s="30" t="s">
        <v>25</v>
      </c>
      <c r="B33" s="31">
        <f>SUM(B30:B32)</f>
        <v>-7.3370884175593467</v>
      </c>
      <c r="C33" s="31">
        <f t="shared" ref="C33:G33" si="0">SUM(C30:C32)</f>
        <v>-15.012811685159869</v>
      </c>
      <c r="D33" s="31">
        <f t="shared" si="0"/>
        <v>-22.349900102719218</v>
      </c>
      <c r="E33" s="17">
        <f t="shared" si="0"/>
        <v>-8.7392216266604503</v>
      </c>
      <c r="F33" s="17">
        <f t="shared" si="0"/>
        <v>1.3982754602656495</v>
      </c>
      <c r="G33" s="17">
        <f t="shared" si="0"/>
        <v>-7.3409461663948008</v>
      </c>
    </row>
    <row r="34" spans="1:7" x14ac:dyDescent="0.2">
      <c r="A34" s="27" t="s">
        <v>26</v>
      </c>
      <c r="B34" s="11">
        <v>18.850673318960201</v>
      </c>
      <c r="C34" s="11">
        <v>-40.297547154902901</v>
      </c>
      <c r="D34" s="11">
        <f>SUM(B34:C34)</f>
        <v>-21.4468738359427</v>
      </c>
      <c r="E34" s="10">
        <v>-18.061058028431599</v>
      </c>
      <c r="F34" s="10">
        <v>62.572826846888802</v>
      </c>
      <c r="G34" s="10">
        <f>SUM(E34:F34)+0.52</f>
        <v>45.031768818457202</v>
      </c>
    </row>
    <row r="35" spans="1:7" x14ac:dyDescent="0.2">
      <c r="A35" s="30" t="s">
        <v>27</v>
      </c>
      <c r="B35" s="31">
        <f>SUM(B33:B34)</f>
        <v>11.513584901400854</v>
      </c>
      <c r="C35" s="31">
        <f t="shared" ref="C35:G35" si="1">SUM(C33:C34)</f>
        <v>-55.310358840062769</v>
      </c>
      <c r="D35" s="31">
        <f t="shared" si="1"/>
        <v>-43.796773938661914</v>
      </c>
      <c r="E35" s="17">
        <f t="shared" si="1"/>
        <v>-26.800279655092048</v>
      </c>
      <c r="F35" s="17">
        <f t="shared" si="1"/>
        <v>63.971102307154453</v>
      </c>
      <c r="G35" s="17">
        <f t="shared" si="1"/>
        <v>37.690822652062401</v>
      </c>
    </row>
    <row r="36" spans="1:7" x14ac:dyDescent="0.2">
      <c r="A36" s="22"/>
      <c r="B36" s="20"/>
      <c r="C36" s="20"/>
      <c r="D36" s="20"/>
      <c r="E36" s="20"/>
      <c r="F36" s="20"/>
      <c r="G36" s="20"/>
    </row>
    <row r="37" spans="1:7" x14ac:dyDescent="0.2">
      <c r="A37" s="26" t="s">
        <v>28</v>
      </c>
      <c r="B37" s="32"/>
      <c r="C37" s="33"/>
      <c r="D37" s="33"/>
      <c r="E37" s="33"/>
      <c r="F37" s="34"/>
      <c r="G37" s="34"/>
    </row>
    <row r="38" spans="1:7" ht="13.5" customHeight="1" x14ac:dyDescent="0.2">
      <c r="A38" s="27" t="s">
        <v>29</v>
      </c>
      <c r="B38" s="11">
        <v>154.07885676874628</v>
      </c>
      <c r="C38" s="11">
        <v>425.77688478513619</v>
      </c>
      <c r="D38" s="11">
        <f>SUM(B38:C38)</f>
        <v>579.85574155388247</v>
      </c>
      <c r="E38" s="10">
        <v>174.43486366814261</v>
      </c>
      <c r="F38" s="10">
        <v>420.41482171987877</v>
      </c>
      <c r="G38" s="10">
        <f>SUM(E38:F38)</f>
        <v>594.84968538802138</v>
      </c>
    </row>
    <row r="39" spans="1:7" x14ac:dyDescent="0.2">
      <c r="A39" s="27" t="s">
        <v>30</v>
      </c>
      <c r="B39" s="11">
        <v>123.94035511507941</v>
      </c>
      <c r="C39" s="28">
        <v>261.2003476651127</v>
      </c>
      <c r="D39" s="11">
        <f>SUM(B39:C39)</f>
        <v>385.1407027801921</v>
      </c>
      <c r="E39" s="10">
        <v>118.62036821253785</v>
      </c>
      <c r="F39" s="29">
        <v>273.01328361687251</v>
      </c>
      <c r="G39" s="10">
        <f>SUM(E39:F39)</f>
        <v>391.63365182941038</v>
      </c>
    </row>
    <row r="40" spans="1:7" ht="12.75" customHeight="1" x14ac:dyDescent="0.2">
      <c r="A40" s="30" t="s">
        <v>31</v>
      </c>
      <c r="B40" s="31">
        <f>B38-B39</f>
        <v>30.138501653666864</v>
      </c>
      <c r="C40" s="31">
        <f t="shared" ref="C40:G40" si="2">C38-C39</f>
        <v>164.57653712002349</v>
      </c>
      <c r="D40" s="31">
        <f t="shared" si="2"/>
        <v>194.71503877369037</v>
      </c>
      <c r="E40" s="17">
        <f t="shared" si="2"/>
        <v>55.814495455604757</v>
      </c>
      <c r="F40" s="17">
        <f t="shared" si="2"/>
        <v>147.40153810300626</v>
      </c>
      <c r="G40" s="17">
        <f t="shared" si="2"/>
        <v>203.216033558611</v>
      </c>
    </row>
    <row r="41" spans="1:7" x14ac:dyDescent="0.2">
      <c r="A41" s="22"/>
      <c r="B41" s="20"/>
      <c r="C41" s="20"/>
      <c r="D41" s="20"/>
      <c r="E41" s="20"/>
      <c r="F41" s="20"/>
      <c r="G41" s="20"/>
    </row>
    <row r="42" spans="1:7" x14ac:dyDescent="0.2">
      <c r="A42" s="24"/>
      <c r="B42" s="68">
        <v>2013</v>
      </c>
      <c r="C42" s="68"/>
      <c r="D42" s="24"/>
      <c r="E42" s="68">
        <v>2012</v>
      </c>
      <c r="F42" s="68"/>
      <c r="G42" s="24"/>
    </row>
    <row r="43" spans="1:7" ht="13.5" thickBot="1" x14ac:dyDescent="0.25">
      <c r="A43" s="6" t="s">
        <v>32</v>
      </c>
      <c r="B43" s="25" t="s">
        <v>17</v>
      </c>
      <c r="C43" s="25" t="s">
        <v>18</v>
      </c>
      <c r="D43" s="35"/>
      <c r="E43" s="25" t="s">
        <v>17</v>
      </c>
      <c r="F43" s="25" t="s">
        <v>18</v>
      </c>
      <c r="G43" s="6"/>
    </row>
    <row r="44" spans="1:7" ht="12.75" customHeight="1" x14ac:dyDescent="0.2">
      <c r="A44" s="27" t="s">
        <v>33</v>
      </c>
      <c r="B44" s="36" t="s">
        <v>34</v>
      </c>
      <c r="C44" s="36" t="s">
        <v>35</v>
      </c>
      <c r="D44" s="36"/>
      <c r="E44" s="69" t="s">
        <v>36</v>
      </c>
      <c r="F44" s="69" t="s">
        <v>37</v>
      </c>
      <c r="G44" s="37"/>
    </row>
    <row r="45" spans="1:7" ht="12.75" customHeight="1" x14ac:dyDescent="0.2">
      <c r="A45" s="27" t="s">
        <v>38</v>
      </c>
      <c r="B45" s="36" t="s">
        <v>39</v>
      </c>
      <c r="C45" s="36" t="s">
        <v>40</v>
      </c>
      <c r="D45" s="36"/>
      <c r="E45" s="70"/>
      <c r="F45" s="70"/>
      <c r="G45" s="38"/>
    </row>
    <row r="46" spans="1:7" ht="12.75" customHeight="1" x14ac:dyDescent="0.2">
      <c r="A46" s="27" t="s">
        <v>41</v>
      </c>
      <c r="B46" s="36" t="s">
        <v>42</v>
      </c>
      <c r="C46" s="36" t="s">
        <v>43</v>
      </c>
      <c r="D46" s="36"/>
      <c r="E46" s="70" t="s">
        <v>44</v>
      </c>
      <c r="F46" s="70" t="s">
        <v>45</v>
      </c>
      <c r="G46" s="37"/>
    </row>
    <row r="47" spans="1:7" ht="12.75" customHeight="1" x14ac:dyDescent="0.2">
      <c r="A47" s="27" t="s">
        <v>46</v>
      </c>
      <c r="B47" s="36" t="s">
        <v>47</v>
      </c>
      <c r="C47" s="36" t="s">
        <v>39</v>
      </c>
      <c r="D47" s="36"/>
      <c r="E47" s="70"/>
      <c r="F47" s="70"/>
      <c r="G47" s="38"/>
    </row>
    <row r="48" spans="1:7" ht="18" x14ac:dyDescent="0.2">
      <c r="A48" s="27" t="s">
        <v>48</v>
      </c>
      <c r="B48" s="36" t="s">
        <v>49</v>
      </c>
      <c r="C48" s="36" t="s">
        <v>50</v>
      </c>
      <c r="D48" s="36"/>
      <c r="E48" s="39" t="s">
        <v>49</v>
      </c>
      <c r="F48" s="39" t="s">
        <v>51</v>
      </c>
      <c r="G48" s="40"/>
    </row>
    <row r="49" spans="1:7" ht="12.75" customHeight="1" x14ac:dyDescent="0.2">
      <c r="A49" s="27" t="s">
        <v>52</v>
      </c>
      <c r="B49" s="36" t="s">
        <v>50</v>
      </c>
      <c r="C49" s="36" t="s">
        <v>53</v>
      </c>
      <c r="D49" s="36"/>
      <c r="E49" s="70" t="s">
        <v>54</v>
      </c>
      <c r="F49" s="70" t="s">
        <v>55</v>
      </c>
      <c r="G49" s="37"/>
    </row>
    <row r="50" spans="1:7" ht="12.75" customHeight="1" x14ac:dyDescent="0.2">
      <c r="A50" s="27" t="s">
        <v>56</v>
      </c>
      <c r="B50" s="36" t="s">
        <v>47</v>
      </c>
      <c r="C50" s="36" t="s">
        <v>57</v>
      </c>
      <c r="D50" s="36"/>
      <c r="E50" s="70"/>
      <c r="F50" s="70"/>
      <c r="G50" s="37"/>
    </row>
    <row r="51" spans="1:7" ht="12.75" customHeight="1" x14ac:dyDescent="0.2">
      <c r="A51" s="27" t="s">
        <v>58</v>
      </c>
      <c r="B51" s="36" t="s">
        <v>50</v>
      </c>
      <c r="C51" s="36" t="s">
        <v>39</v>
      </c>
      <c r="D51" s="36"/>
      <c r="E51" s="70"/>
      <c r="F51" s="70"/>
      <c r="G51" s="41"/>
    </row>
    <row r="52" spans="1:7" x14ac:dyDescent="0.2">
      <c r="A52" s="42"/>
      <c r="B52" s="3"/>
      <c r="C52" s="3"/>
      <c r="D52" s="3"/>
      <c r="E52" s="3"/>
      <c r="F52" s="3"/>
      <c r="G52" s="3"/>
    </row>
    <row r="53" spans="1:7" x14ac:dyDescent="0.2">
      <c r="A53" s="42"/>
      <c r="B53" s="3"/>
      <c r="C53" s="3"/>
      <c r="D53" s="3"/>
      <c r="E53" s="3"/>
      <c r="F53" s="3"/>
      <c r="G53" s="3"/>
    </row>
    <row r="54" spans="1:7" x14ac:dyDescent="0.2">
      <c r="A54" s="71" t="s">
        <v>59</v>
      </c>
      <c r="B54" s="71"/>
      <c r="C54" s="71"/>
      <c r="D54" s="71"/>
      <c r="E54" s="71"/>
      <c r="F54" s="71"/>
      <c r="G54" s="71"/>
    </row>
    <row r="55" spans="1:7" x14ac:dyDescent="0.2">
      <c r="A55" s="43"/>
      <c r="B55" s="3"/>
      <c r="C55" s="3"/>
      <c r="D55" s="3"/>
      <c r="E55" s="3"/>
      <c r="F55" s="3"/>
      <c r="G55" s="3"/>
    </row>
    <row r="56" spans="1:7" x14ac:dyDescent="0.2">
      <c r="A56" s="24"/>
      <c r="B56" s="24"/>
      <c r="C56" s="24"/>
      <c r="D56" s="72" t="s">
        <v>60</v>
      </c>
      <c r="E56" s="72"/>
      <c r="F56" s="72" t="s">
        <v>61</v>
      </c>
      <c r="G56" s="72"/>
    </row>
    <row r="57" spans="1:7" ht="13.5" thickBot="1" x14ac:dyDescent="0.25">
      <c r="A57" s="44"/>
      <c r="B57" s="25"/>
      <c r="C57" s="25"/>
      <c r="D57" s="25" t="s">
        <v>17</v>
      </c>
      <c r="E57" s="25" t="s">
        <v>18</v>
      </c>
      <c r="F57" s="25" t="s">
        <v>17</v>
      </c>
      <c r="G57" s="25" t="s">
        <v>18</v>
      </c>
    </row>
    <row r="58" spans="1:7" x14ac:dyDescent="0.2">
      <c r="A58" s="27" t="s">
        <v>62</v>
      </c>
      <c r="B58" s="3"/>
      <c r="C58" s="3"/>
      <c r="D58" s="45" t="s">
        <v>63</v>
      </c>
      <c r="E58" s="38" t="s">
        <v>64</v>
      </c>
      <c r="F58" s="45" t="s">
        <v>63</v>
      </c>
      <c r="G58" s="38" t="s">
        <v>63</v>
      </c>
    </row>
    <row r="59" spans="1:7" x14ac:dyDescent="0.2">
      <c r="A59" s="27" t="s">
        <v>65</v>
      </c>
      <c r="B59" s="3"/>
      <c r="C59" s="3"/>
      <c r="D59" s="45" t="s">
        <v>66</v>
      </c>
      <c r="E59" s="38" t="s">
        <v>66</v>
      </c>
      <c r="F59" s="45" t="s">
        <v>67</v>
      </c>
      <c r="G59" s="38" t="s">
        <v>67</v>
      </c>
    </row>
    <row r="60" spans="1:7" x14ac:dyDescent="0.2">
      <c r="A60" s="27" t="s">
        <v>68</v>
      </c>
      <c r="B60" s="3"/>
      <c r="C60" s="3"/>
      <c r="D60" s="45" t="s">
        <v>69</v>
      </c>
      <c r="E60" s="38" t="s">
        <v>69</v>
      </c>
      <c r="F60" s="45" t="s">
        <v>70</v>
      </c>
      <c r="G60" s="38" t="s">
        <v>70</v>
      </c>
    </row>
    <row r="61" spans="1:7" ht="25.5" x14ac:dyDescent="0.2">
      <c r="A61" s="27" t="s">
        <v>71</v>
      </c>
      <c r="B61" s="3"/>
      <c r="C61" s="3"/>
      <c r="D61" s="46" t="s">
        <v>72</v>
      </c>
      <c r="E61" s="47" t="s">
        <v>73</v>
      </c>
      <c r="F61" s="46" t="s">
        <v>74</v>
      </c>
      <c r="G61" s="47" t="s">
        <v>75</v>
      </c>
    </row>
    <row r="62" spans="1:7" x14ac:dyDescent="0.2">
      <c r="A62" s="27" t="s">
        <v>76</v>
      </c>
      <c r="B62" s="3"/>
      <c r="C62" s="3"/>
      <c r="D62" s="45" t="s">
        <v>77</v>
      </c>
      <c r="E62" s="47" t="s">
        <v>78</v>
      </c>
      <c r="F62" s="45" t="s">
        <v>77</v>
      </c>
      <c r="G62" s="47" t="s">
        <v>79</v>
      </c>
    </row>
    <row r="63" spans="1:7" x14ac:dyDescent="0.2">
      <c r="A63" s="27" t="s">
        <v>80</v>
      </c>
      <c r="B63" s="3"/>
      <c r="C63" s="3"/>
      <c r="D63" s="11">
        <f>78/8.8591</f>
        <v>8.8045061010712153</v>
      </c>
      <c r="E63" s="47">
        <f>136/8.8591</f>
        <v>15.351446535201093</v>
      </c>
      <c r="F63" s="45"/>
      <c r="G63" s="47"/>
    </row>
    <row r="64" spans="1:7" x14ac:dyDescent="0.2">
      <c r="A64" s="22"/>
      <c r="B64" s="3"/>
      <c r="C64" s="3"/>
      <c r="D64" s="48"/>
      <c r="E64" s="48"/>
      <c r="F64" s="3"/>
      <c r="G64" s="49"/>
    </row>
    <row r="65" spans="1:7" ht="13.5" thickBot="1" x14ac:dyDescent="0.25">
      <c r="A65" s="73" t="s">
        <v>81</v>
      </c>
      <c r="B65" s="73"/>
      <c r="C65" s="6"/>
      <c r="D65" s="6"/>
      <c r="E65" s="25" t="s">
        <v>17</v>
      </c>
      <c r="F65" s="25" t="s">
        <v>18</v>
      </c>
      <c r="G65" s="25" t="s">
        <v>19</v>
      </c>
    </row>
    <row r="66" spans="1:7" x14ac:dyDescent="0.2">
      <c r="A66" s="27" t="s">
        <v>82</v>
      </c>
      <c r="B66" s="3"/>
      <c r="C66" s="3"/>
      <c r="D66" s="48"/>
      <c r="E66" s="10">
        <v>-17.157499068754163</v>
      </c>
      <c r="F66" s="10">
        <v>-33.637728437425928</v>
      </c>
      <c r="G66" s="50">
        <f>E66+F66</f>
        <v>-50.79522750618009</v>
      </c>
    </row>
    <row r="67" spans="1:7" x14ac:dyDescent="0.2">
      <c r="A67" s="27" t="s">
        <v>83</v>
      </c>
      <c r="B67" s="3"/>
      <c r="C67" s="3"/>
      <c r="D67" s="48"/>
      <c r="E67" s="10">
        <v>19.866577869083766</v>
      </c>
      <c r="F67" s="10">
        <v>38.039981487961533</v>
      </c>
      <c r="G67" s="50">
        <f t="shared" ref="G67:G70" si="3">E67+F67</f>
        <v>57.906559357045296</v>
      </c>
    </row>
    <row r="68" spans="1:7" x14ac:dyDescent="0.2">
      <c r="A68" s="27" t="s">
        <v>84</v>
      </c>
      <c r="B68" s="3"/>
      <c r="C68" s="3"/>
      <c r="D68" s="48"/>
      <c r="E68" s="10">
        <v>6.0954273007416102</v>
      </c>
      <c r="F68" s="10">
        <v>7.3370884175593458</v>
      </c>
      <c r="G68" s="50">
        <f t="shared" si="3"/>
        <v>13.432515718300955</v>
      </c>
    </row>
    <row r="69" spans="1:7" x14ac:dyDescent="0.2">
      <c r="A69" s="27" t="s">
        <v>85</v>
      </c>
      <c r="B69" s="3"/>
      <c r="C69" s="3"/>
      <c r="D69" s="48"/>
      <c r="E69" s="10">
        <v>-5.4181576006592094</v>
      </c>
      <c r="F69" s="10">
        <v>-6.998453567518145</v>
      </c>
      <c r="G69" s="50">
        <f t="shared" si="3"/>
        <v>-12.416611168177354</v>
      </c>
    </row>
    <row r="70" spans="1:7" x14ac:dyDescent="0.2">
      <c r="A70" s="27" t="s">
        <v>86</v>
      </c>
      <c r="B70" s="3"/>
      <c r="C70" s="3"/>
      <c r="D70" s="48"/>
      <c r="E70" s="10">
        <v>5.0795227506180085</v>
      </c>
      <c r="F70" s="10">
        <v>12.755246018218555</v>
      </c>
      <c r="G70" s="50">
        <f t="shared" si="3"/>
        <v>17.834768768836565</v>
      </c>
    </row>
    <row r="71" spans="1:7" x14ac:dyDescent="0.2">
      <c r="A71" s="42"/>
      <c r="B71" s="3"/>
      <c r="C71" s="3"/>
      <c r="D71" s="48"/>
      <c r="E71" s="48"/>
      <c r="F71" s="48"/>
      <c r="G71" s="20"/>
    </row>
    <row r="72" spans="1:7" x14ac:dyDescent="0.2">
      <c r="A72" s="22"/>
      <c r="B72" s="3"/>
      <c r="C72" s="3"/>
      <c r="D72" s="48"/>
      <c r="E72" s="48"/>
      <c r="F72" s="48"/>
      <c r="G72" s="20"/>
    </row>
    <row r="73" spans="1:7" x14ac:dyDescent="0.2">
      <c r="A73" s="24"/>
      <c r="B73" s="68">
        <v>2013</v>
      </c>
      <c r="C73" s="68"/>
      <c r="D73" s="68"/>
      <c r="E73" s="68">
        <v>2012</v>
      </c>
      <c r="F73" s="68"/>
      <c r="G73" s="68"/>
    </row>
    <row r="74" spans="1:7" ht="26.25" thickBot="1" x14ac:dyDescent="0.25">
      <c r="A74" s="6" t="s">
        <v>5</v>
      </c>
      <c r="B74" s="51" t="s">
        <v>87</v>
      </c>
      <c r="C74" s="51" t="s">
        <v>88</v>
      </c>
      <c r="D74" s="51" t="s">
        <v>19</v>
      </c>
      <c r="E74" s="51" t="s">
        <v>87</v>
      </c>
      <c r="F74" s="51" t="s">
        <v>88</v>
      </c>
      <c r="G74" s="51" t="s">
        <v>19</v>
      </c>
    </row>
    <row r="75" spans="1:7" x14ac:dyDescent="0.2">
      <c r="A75" s="52" t="s">
        <v>89</v>
      </c>
      <c r="B75" s="11"/>
      <c r="C75" s="11"/>
      <c r="D75" s="11"/>
      <c r="E75" s="3"/>
      <c r="F75" s="3"/>
      <c r="G75" s="3"/>
    </row>
    <row r="76" spans="1:7" x14ac:dyDescent="0.2">
      <c r="A76" s="27" t="s">
        <v>29</v>
      </c>
      <c r="B76" s="11">
        <v>532.33398426476731</v>
      </c>
      <c r="C76" s="28">
        <v>490.0477243627052</v>
      </c>
      <c r="D76" s="11">
        <f>SUM(B76:C76)</f>
        <v>1022.3817086274726</v>
      </c>
      <c r="E76" s="48">
        <v>537.75343742717314</v>
      </c>
      <c r="F76" s="48">
        <v>57.096247960848281</v>
      </c>
      <c r="G76" s="20">
        <f>SUM(E76:F76)</f>
        <v>594.84968538802138</v>
      </c>
    </row>
    <row r="77" spans="1:7" x14ac:dyDescent="0.2">
      <c r="A77" s="27" t="s">
        <v>30</v>
      </c>
      <c r="B77" s="11">
        <v>385.14070278019216</v>
      </c>
      <c r="C77" s="11" t="s">
        <v>23</v>
      </c>
      <c r="D77" s="11">
        <f>SUM(B77:C77)</f>
        <v>385.14070278019216</v>
      </c>
      <c r="E77" s="48">
        <v>391.63365182941038</v>
      </c>
      <c r="F77" s="53" t="s">
        <v>23</v>
      </c>
      <c r="G77" s="20">
        <f>SUM(E77:F77)</f>
        <v>391.63365182941038</v>
      </c>
    </row>
    <row r="78" spans="1:7" x14ac:dyDescent="0.2">
      <c r="A78" s="54"/>
      <c r="B78" s="27"/>
      <c r="C78" s="27"/>
      <c r="D78" s="27"/>
      <c r="E78" s="27"/>
      <c r="F78" s="27"/>
      <c r="G78" s="27"/>
    </row>
    <row r="79" spans="1:7" ht="15" x14ac:dyDescent="0.25">
      <c r="A79" s="64" t="s">
        <v>90</v>
      </c>
      <c r="B79" s="64"/>
      <c r="C79" s="64"/>
      <c r="D79" s="64"/>
      <c r="E79" s="64"/>
      <c r="F79" s="64"/>
      <c r="G79" s="64"/>
    </row>
    <row r="80" spans="1:7" x14ac:dyDescent="0.2">
      <c r="A80" s="54"/>
      <c r="B80" s="48"/>
      <c r="C80" s="53"/>
      <c r="D80" s="20"/>
      <c r="E80" s="3"/>
      <c r="F80" s="3"/>
      <c r="G80" s="3"/>
    </row>
    <row r="81" spans="1:7" ht="13.5" thickBot="1" x14ac:dyDescent="0.25">
      <c r="A81" s="35" t="s">
        <v>5</v>
      </c>
      <c r="B81" s="6"/>
      <c r="C81" s="6"/>
      <c r="D81" s="6"/>
      <c r="E81" s="6"/>
      <c r="F81" s="8">
        <v>2012</v>
      </c>
      <c r="G81" s="8">
        <v>2013</v>
      </c>
    </row>
    <row r="82" spans="1:7" x14ac:dyDescent="0.2">
      <c r="A82" s="55" t="s">
        <v>91</v>
      </c>
      <c r="B82" s="3"/>
      <c r="C82" s="3"/>
      <c r="D82" s="3"/>
      <c r="E82" s="3"/>
      <c r="F82" s="11"/>
      <c r="G82" s="10"/>
    </row>
    <row r="83" spans="1:7" x14ac:dyDescent="0.2">
      <c r="A83" s="27" t="s">
        <v>92</v>
      </c>
      <c r="B83" s="48"/>
      <c r="C83" s="48"/>
      <c r="D83" s="48"/>
      <c r="E83" s="48"/>
      <c r="F83" s="11">
        <v>612.32046678635538</v>
      </c>
      <c r="G83" s="10">
        <v>594.8496853924305</v>
      </c>
    </row>
    <row r="84" spans="1:7" x14ac:dyDescent="0.2">
      <c r="A84" s="27" t="s">
        <v>93</v>
      </c>
      <c r="B84" s="48"/>
      <c r="C84" s="48"/>
      <c r="D84" s="48"/>
      <c r="E84" s="48"/>
      <c r="F84" s="11">
        <v>21.024816176470587</v>
      </c>
      <c r="G84" s="10">
        <v>16.065278195141119</v>
      </c>
    </row>
    <row r="85" spans="1:7" x14ac:dyDescent="0.2">
      <c r="A85" s="27" t="s">
        <v>94</v>
      </c>
      <c r="B85" s="48"/>
      <c r="C85" s="48"/>
      <c r="D85" s="48"/>
      <c r="E85" s="48"/>
      <c r="F85" s="11">
        <v>-21.369485294117645</v>
      </c>
      <c r="G85" s="10">
        <v>0.11557754097223827</v>
      </c>
    </row>
    <row r="86" spans="1:7" x14ac:dyDescent="0.2">
      <c r="A86" s="27" t="s">
        <v>95</v>
      </c>
      <c r="B86" s="48"/>
      <c r="C86" s="48"/>
      <c r="D86" s="48"/>
      <c r="E86" s="48"/>
      <c r="F86" s="11">
        <v>18.727022058823529</v>
      </c>
      <c r="G86" s="10">
        <v>21.381845079864078</v>
      </c>
    </row>
    <row r="87" spans="1:7" ht="14.25" customHeight="1" x14ac:dyDescent="0.2">
      <c r="A87" s="27" t="s">
        <v>96</v>
      </c>
      <c r="B87" s="3"/>
      <c r="C87" s="3"/>
      <c r="D87" s="3"/>
      <c r="E87" s="48"/>
      <c r="F87" s="11">
        <v>-74.103860294117638</v>
      </c>
      <c r="G87" s="10">
        <v>-21.613000161808557</v>
      </c>
    </row>
    <row r="88" spans="1:7" ht="15" customHeight="1" x14ac:dyDescent="0.2">
      <c r="A88" s="27" t="s">
        <v>97</v>
      </c>
      <c r="B88" s="48"/>
      <c r="C88" s="48"/>
      <c r="D88" s="48"/>
      <c r="E88" s="48"/>
      <c r="F88" s="28" t="s">
        <v>23</v>
      </c>
      <c r="G88" s="56">
        <v>67.266128845842672</v>
      </c>
    </row>
    <row r="89" spans="1:7" x14ac:dyDescent="0.2">
      <c r="A89" s="27" t="s">
        <v>98</v>
      </c>
      <c r="B89" s="48"/>
      <c r="C89" s="57"/>
      <c r="D89" s="57"/>
      <c r="E89" s="57"/>
      <c r="F89" s="28">
        <v>32.513786764705877</v>
      </c>
      <c r="G89" s="56">
        <v>-15.256235408335451</v>
      </c>
    </row>
    <row r="90" spans="1:7" x14ac:dyDescent="0.2">
      <c r="A90" s="27" t="s">
        <v>99</v>
      </c>
      <c r="B90" s="48"/>
      <c r="C90" s="48"/>
      <c r="D90" s="48"/>
      <c r="E90" s="48"/>
      <c r="F90" s="11">
        <v>31.357343716616175</v>
      </c>
      <c r="G90" s="10">
        <v>-57.295326637920326</v>
      </c>
    </row>
    <row r="91" spans="1:7" x14ac:dyDescent="0.2">
      <c r="A91" s="27" t="s">
        <v>100</v>
      </c>
      <c r="B91" s="48"/>
      <c r="C91" s="48"/>
      <c r="D91" s="48"/>
      <c r="E91" s="48"/>
      <c r="F91" s="11">
        <v>-25.620404411764703</v>
      </c>
      <c r="G91" s="10">
        <v>-25.658214095836897</v>
      </c>
    </row>
    <row r="92" spans="1:7" x14ac:dyDescent="0.2">
      <c r="A92" s="30" t="s">
        <v>101</v>
      </c>
      <c r="B92" s="58"/>
      <c r="C92" s="58"/>
      <c r="D92" s="58"/>
      <c r="E92" s="58"/>
      <c r="F92" s="31">
        <f>SUM(F83:F91)</f>
        <v>594.8496855029714</v>
      </c>
      <c r="G92" s="17">
        <f>SUM(G83:G91)</f>
        <v>579.85573875034936</v>
      </c>
    </row>
    <row r="93" spans="1:7" x14ac:dyDescent="0.2">
      <c r="A93" s="54"/>
      <c r="B93" s="3"/>
      <c r="C93" s="3"/>
      <c r="D93" s="3"/>
      <c r="E93" s="3"/>
      <c r="F93" s="11"/>
      <c r="G93" s="10"/>
    </row>
    <row r="94" spans="1:7" x14ac:dyDescent="0.2">
      <c r="A94" s="55" t="s">
        <v>102</v>
      </c>
      <c r="B94" s="3"/>
      <c r="C94" s="3"/>
      <c r="D94" s="3"/>
      <c r="E94" s="3"/>
      <c r="F94" s="11"/>
      <c r="G94" s="10"/>
    </row>
    <row r="95" spans="1:7" x14ac:dyDescent="0.2">
      <c r="A95" s="27" t="s">
        <v>92</v>
      </c>
      <c r="B95" s="59"/>
      <c r="C95" s="48"/>
      <c r="D95" s="48"/>
      <c r="E95" s="48"/>
      <c r="F95" s="11">
        <v>346.72351885098738</v>
      </c>
      <c r="G95" s="10">
        <v>391.63365182941038</v>
      </c>
    </row>
    <row r="96" spans="1:7" x14ac:dyDescent="0.2">
      <c r="A96" s="27" t="s">
        <v>103</v>
      </c>
      <c r="B96" s="48"/>
      <c r="C96" s="48"/>
      <c r="D96" s="48"/>
      <c r="E96" s="48"/>
      <c r="F96" s="11">
        <v>11.144301470588234</v>
      </c>
      <c r="G96" s="10">
        <v>14.678347703474261</v>
      </c>
    </row>
    <row r="97" spans="1:7" ht="14.25" customHeight="1" x14ac:dyDescent="0.2">
      <c r="A97" s="27" t="s">
        <v>104</v>
      </c>
      <c r="B97" s="48"/>
      <c r="C97" s="48"/>
      <c r="D97" s="48"/>
      <c r="E97" s="48"/>
      <c r="F97" s="11">
        <v>2.2977941176470589</v>
      </c>
      <c r="G97" s="10">
        <v>8.4371604909733939</v>
      </c>
    </row>
    <row r="98" spans="1:7" x14ac:dyDescent="0.2">
      <c r="A98" s="27" t="s">
        <v>105</v>
      </c>
      <c r="B98" s="48"/>
      <c r="C98" s="48"/>
      <c r="D98" s="48"/>
      <c r="E98" s="48"/>
      <c r="F98" s="11">
        <v>28.377757352941174</v>
      </c>
      <c r="G98" s="10">
        <v>24.155706063197798</v>
      </c>
    </row>
    <row r="99" spans="1:7" x14ac:dyDescent="0.2">
      <c r="A99" s="27" t="s">
        <v>99</v>
      </c>
      <c r="B99" s="48"/>
      <c r="C99" s="48"/>
      <c r="D99" s="48"/>
      <c r="E99" s="48"/>
      <c r="F99" s="11">
        <v>17.796162425774877</v>
      </c>
      <c r="G99" s="10">
        <v>-38.16119718639591</v>
      </c>
    </row>
    <row r="100" spans="1:7" x14ac:dyDescent="0.2">
      <c r="A100" s="27" t="s">
        <v>100</v>
      </c>
      <c r="B100" s="48"/>
      <c r="C100" s="48"/>
      <c r="D100" s="48"/>
      <c r="E100" s="48"/>
      <c r="F100" s="11">
        <v>-14.705882352941176</v>
      </c>
      <c r="G100" s="10">
        <v>-15.602968031252166</v>
      </c>
    </row>
    <row r="101" spans="1:7" x14ac:dyDescent="0.2">
      <c r="A101" s="30" t="s">
        <v>106</v>
      </c>
      <c r="B101" s="58"/>
      <c r="C101" s="58"/>
      <c r="D101" s="58"/>
      <c r="E101" s="58"/>
      <c r="F101" s="31">
        <f>SUM(F95:F100)</f>
        <v>391.63365186499755</v>
      </c>
      <c r="G101" s="17">
        <f>SUM(G95:G100)</f>
        <v>385.14070086940779</v>
      </c>
    </row>
    <row r="102" spans="1:7" x14ac:dyDescent="0.2">
      <c r="A102" s="60"/>
      <c r="B102" s="3"/>
      <c r="C102" s="3"/>
      <c r="D102" s="3"/>
      <c r="E102" s="3"/>
      <c r="F102" s="3"/>
      <c r="G102" s="3"/>
    </row>
    <row r="103" spans="1:7" x14ac:dyDescent="0.2">
      <c r="A103" s="42"/>
      <c r="B103" s="61"/>
      <c r="C103" s="61"/>
      <c r="D103" s="61"/>
      <c r="E103" s="61"/>
      <c r="F103" s="3"/>
      <c r="G103" s="3"/>
    </row>
    <row r="104" spans="1:7" ht="15" x14ac:dyDescent="0.25">
      <c r="A104" s="64" t="s">
        <v>107</v>
      </c>
      <c r="B104" s="64"/>
      <c r="C104" s="64"/>
      <c r="D104" s="64"/>
      <c r="E104" s="64"/>
      <c r="F104" s="64"/>
      <c r="G104" s="64"/>
    </row>
    <row r="105" spans="1:7" ht="30.75" customHeight="1" x14ac:dyDescent="0.2">
      <c r="A105" s="62" t="s">
        <v>108</v>
      </c>
      <c r="B105" s="62"/>
      <c r="C105" s="62"/>
      <c r="D105" s="62"/>
      <c r="E105" s="62"/>
      <c r="F105" s="62"/>
      <c r="G105" s="62"/>
    </row>
  </sheetData>
  <mergeCells count="33">
    <mergeCell ref="A79:G79"/>
    <mergeCell ref="A104:G104"/>
    <mergeCell ref="A105:G105"/>
    <mergeCell ref="A54:G54"/>
    <mergeCell ref="D56:E56"/>
    <mergeCell ref="F56:G56"/>
    <mergeCell ref="A65:B65"/>
    <mergeCell ref="B73:D73"/>
    <mergeCell ref="E73:G73"/>
    <mergeCell ref="E44:E45"/>
    <mergeCell ref="F44:F45"/>
    <mergeCell ref="E46:E47"/>
    <mergeCell ref="F46:F47"/>
    <mergeCell ref="E49:E51"/>
    <mergeCell ref="F49:F51"/>
    <mergeCell ref="A23:G23"/>
    <mergeCell ref="A25:G25"/>
    <mergeCell ref="B27:D27"/>
    <mergeCell ref="E27:G27"/>
    <mergeCell ref="B42:C42"/>
    <mergeCell ref="E42:F42"/>
    <mergeCell ref="A22:G22"/>
    <mergeCell ref="A1:G1"/>
    <mergeCell ref="A3:G3"/>
    <mergeCell ref="A5:G5"/>
    <mergeCell ref="A6:G6"/>
    <mergeCell ref="A8:G8"/>
    <mergeCell ref="A16:G16"/>
    <mergeCell ref="A17:G17"/>
    <mergeCell ref="A18:G18"/>
    <mergeCell ref="A19:G19"/>
    <mergeCell ref="A20:G20"/>
    <mergeCell ref="A21:G21"/>
  </mergeCells>
  <pageMargins left="0.7" right="0.7" top="0.75" bottom="0.75" header="0.3" footer="0.3"/>
  <pageSetup paperSize="9" scale="61"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31</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2014-03-03T17:21:32Z</dcterms:created>
  <dcterms:modified xsi:type="dcterms:W3CDTF">2014-03-10T09:28:11Z</dcterms:modified>
</cp:coreProperties>
</file>